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9435" activeTab="0"/>
  </bookViews>
  <sheets>
    <sheet name="PAY BILL" sheetId="1" r:id="rId1"/>
    <sheet name="GPF" sheetId="2" r:id="rId2"/>
    <sheet name="NRDPS" sheetId="3" r:id="rId3"/>
    <sheet name="Sheet1" sheetId="4" r:id="rId4"/>
    <sheet name="NPS" sheetId="5" r:id="rId5"/>
  </sheets>
  <definedNames>
    <definedName name="_xlnm.Print_Area" localSheetId="2">'NRDPS'!$A$1:$M$60</definedName>
    <definedName name="_xlnm.Print_Area" localSheetId="3">'Sheet1'!$A$1:$I$30</definedName>
    <definedName name="_xlnm.Print_Titles" localSheetId="0">'PAY BILL'!$A:$A,'PAY BILL'!$1:$3</definedName>
  </definedNames>
  <calcPr fullCalcOnLoad="1"/>
</workbook>
</file>

<file path=xl/sharedStrings.xml><?xml version="1.0" encoding="utf-8"?>
<sst xmlns="http://schemas.openxmlformats.org/spreadsheetml/2006/main" count="272" uniqueCount="186">
  <si>
    <t>STAFF IN POSITION</t>
  </si>
  <si>
    <t>HARD AREA ALLOWANCE</t>
  </si>
  <si>
    <t>ISLAND SPECIAL ALLOWANCE</t>
  </si>
  <si>
    <t>SPECIAL DUTY ALLOWANCE</t>
  </si>
  <si>
    <t>TOTAL</t>
  </si>
  <si>
    <t>PAGE NO-1/2</t>
  </si>
  <si>
    <t>CGV014103F</t>
  </si>
  <si>
    <t>IN/OUT</t>
  </si>
  <si>
    <t>OWN SHARE</t>
  </si>
  <si>
    <t>MGT. SHARE</t>
  </si>
  <si>
    <t>PAGE -2/2</t>
  </si>
  <si>
    <t xml:space="preserve">TOTAL VALUE OF THE SCHEDULE (IN WORDS) </t>
  </si>
  <si>
    <t>MANAGEMENT SHARE</t>
  </si>
  <si>
    <t>REGULAR PAY BILL (UPLOADED ON UBI WEB PORTAL)</t>
  </si>
  <si>
    <t>PAYABLE M.S.</t>
  </si>
  <si>
    <t xml:space="preserve">DEDUCTIONS MADE </t>
  </si>
  <si>
    <t>DIFFERENCE BETWEEN M.S. (DUE SIDE) &amp; M.S. (DEDUCTIONS SIDE) OF THE PAY BILL</t>
  </si>
  <si>
    <t>MGMT. SHARE ON PAYABLE (DUE) SIDE OF THE PAY BILL</t>
  </si>
  <si>
    <t>MGMT. SHARE</t>
  </si>
  <si>
    <t>6=(4+5)</t>
  </si>
  <si>
    <t>7=(3-5)</t>
  </si>
  <si>
    <t>11=(9+10)</t>
  </si>
  <si>
    <t>12 = (8-10)</t>
  </si>
  <si>
    <t>OWN SHARE  (4+9)</t>
  </si>
  <si>
    <t>MGT. SHARE (5+10)</t>
  </si>
  <si>
    <t xml:space="preserve">NOTES FOR COMPLIANCE: </t>
  </si>
  <si>
    <t>1. THERE SHOULD BE NO DIFFERENCE BETWEEN FIGURES OF COLUMN 3 &amp; 5 i.e. THAT IS THE FIGURE IN COLUMN  7 SHOULD BE INVARIABLY ZERO. SMILARLY THERE SHOULD BE NO DIFFERENCE BETWEEN FIGURES OF COLUMN 8 &amp; 10 i.e. THAT IS THE FIGURE IN COLUMN  12 SHOULD BE INVARIABLY ZERO.</t>
  </si>
  <si>
    <t>2. THE TOTAL VALUE OF SCHEDULE AGAINST (A) IN PART A OF THE SCHEDULE SHOULD BE EQUAL TO  AMOUNT IN COLUMN 13 OF PART B OF THE SCHEDULE AND ALSO TO THE TOTAL VALUE OF SCHEDULE SHOWN AGAINST (B) IN PART B OF THE SCHEDULE .</t>
  </si>
  <si>
    <t>**</t>
  </si>
  <si>
    <t>In case of difference , reason may be explained.</t>
  </si>
  <si>
    <t xml:space="preserve">श्रीयुत उपायुक्त </t>
  </si>
  <si>
    <t xml:space="preserve">क्षेत्रीय कार्यालय </t>
  </si>
  <si>
    <t xml:space="preserve">वाराणसी </t>
  </si>
  <si>
    <t>केंद्रीय विद्यालय संगठन</t>
  </si>
  <si>
    <t>L-12</t>
  </si>
  <si>
    <t>L-7</t>
  </si>
  <si>
    <t>L-8</t>
  </si>
  <si>
    <t>L-10</t>
  </si>
  <si>
    <t>L-6</t>
  </si>
  <si>
    <t>L-5</t>
  </si>
  <si>
    <t>L-2</t>
  </si>
  <si>
    <t>DEPUTATION ALLOWANCE</t>
  </si>
  <si>
    <t>CPF (MGT SHARE)</t>
  </si>
  <si>
    <t>CASH  HANDLING &amp; TREASURY ALLOWANCE</t>
  </si>
  <si>
    <t>HIGH ALTITUDE ALLOWANCE</t>
  </si>
  <si>
    <t>TOUGH LOCATION ALLOWANCE-I</t>
  </si>
  <si>
    <t>TOUGH LOCATION ALLOWANCE-II</t>
  </si>
  <si>
    <t>TOUGH LOCATION ALLOWANCE-III</t>
  </si>
  <si>
    <t>II SHIFT ALLOWANCE</t>
  </si>
  <si>
    <t>LS &amp; PC (PROJECT KVs)</t>
  </si>
  <si>
    <t>केन्द्रीय विद्यालय नं.4 डीरेका परिसर वाराणसी</t>
  </si>
  <si>
    <t>उपर्युक्त विषयक इस विद्यालय में कार्यरत कर्मचारियों के वेतन से सामान्य भविष्य निधि के अंशदान की कटौति का विवरण निम्नवत है।</t>
  </si>
  <si>
    <t>महोदय</t>
  </si>
  <si>
    <r>
      <t xml:space="preserve">TOTAL VALUE OF THE SCHEDULE (IN FIGURES)      </t>
    </r>
    <r>
      <rPr>
        <b/>
        <u val="single"/>
        <sz val="11"/>
        <rFont val="Calibri"/>
        <family val="2"/>
      </rPr>
      <t xml:space="preserve"> </t>
    </r>
    <r>
      <rPr>
        <b/>
        <u val="single"/>
        <sz val="16"/>
        <rFont val="Calibri"/>
        <family val="2"/>
      </rPr>
      <t>(A)</t>
    </r>
  </si>
  <si>
    <r>
      <t xml:space="preserve">DIFFERENCE BETWEEN M.S. (DUE SIDE) &amp; M.S. (DEDUCTIONS SIDE) OF THE PAY BILL                          </t>
    </r>
    <r>
      <rPr>
        <sz val="11"/>
        <rFont val="Calibri"/>
        <family val="2"/>
      </rPr>
      <t xml:space="preserve">     </t>
    </r>
    <r>
      <rPr>
        <sz val="26"/>
        <rFont val="Calibri"/>
        <family val="2"/>
      </rPr>
      <t xml:space="preserve"> **</t>
    </r>
  </si>
  <si>
    <r>
      <t xml:space="preserve">TOTAL VALUE OF THE SCHEDULE   </t>
    </r>
    <r>
      <rPr>
        <b/>
        <u val="single"/>
        <sz val="14"/>
        <rFont val="Calibri"/>
        <family val="2"/>
      </rPr>
      <t xml:space="preserve">(B) </t>
    </r>
    <r>
      <rPr>
        <b/>
        <sz val="8"/>
        <rFont val="Calibri"/>
        <family val="2"/>
      </rPr>
      <t xml:space="preserve"> I.E. TOTAL DEUCTION MADE THROUGH REGULAR &amp; SUPPLEMENTARY PAY BILL</t>
    </r>
  </si>
  <si>
    <r>
      <t xml:space="preserve">It is certified that the figures shown above in respect of each employee actually tally with the deductions made from  the pay bill of the concerned employees for  the month to which this schedule relates and the deductions made in respect of all the employees, whether through regular pay bill or supplementary pay bill , have been incorporated in this schedule and no case has been left out. Further, it is certified that the </t>
    </r>
    <r>
      <rPr>
        <b/>
        <i/>
        <u val="single"/>
        <sz val="14"/>
        <rFont val="Calibri"/>
        <family val="2"/>
      </rPr>
      <t>PPAN NO. &amp; PRAN No. mentioned above</t>
    </r>
    <r>
      <rPr>
        <b/>
        <sz val="12"/>
        <rFont val="Calibri"/>
        <family val="2"/>
      </rPr>
      <t xml:space="preserve"> against individual employee is </t>
    </r>
    <r>
      <rPr>
        <b/>
        <i/>
        <u val="single"/>
        <sz val="14"/>
        <rFont val="Calibri"/>
        <family val="2"/>
      </rPr>
      <t>complete &amp; precisely correct.</t>
    </r>
    <r>
      <rPr>
        <b/>
        <sz val="12"/>
        <rFont val="Calibri"/>
        <family val="2"/>
      </rPr>
      <t xml:space="preserve"> </t>
    </r>
    <r>
      <rPr>
        <b/>
        <i/>
        <u val="single"/>
        <sz val="12"/>
        <rFont val="Calibri"/>
        <family val="2"/>
      </rPr>
      <t>It is also certified that the deductions have been made in accordance of GOI guidelines on the subject and there is no difference between the Own Share &amp; Management Share.</t>
    </r>
  </si>
  <si>
    <t>प्राचार्य</t>
  </si>
  <si>
    <t>हस्ताक्षर</t>
  </si>
  <si>
    <t>केन्द्रीय विद्यालय का नाम</t>
  </si>
  <si>
    <t>नं.4 वाराणसी</t>
  </si>
  <si>
    <t>माह एवं वर्ष</t>
  </si>
  <si>
    <t>डी.डी.ओ. पंजीकरण संख्या</t>
  </si>
  <si>
    <t>क्षेत्रीय कार्यालय का नाम</t>
  </si>
  <si>
    <t>वाराणसी</t>
  </si>
  <si>
    <t>क्रमांक /S.NO.</t>
  </si>
  <si>
    <t>कर्मचारी का नाम /NAME OF THE EMPLOYEE</t>
  </si>
  <si>
    <t>मूल वेतन/ BASIC PAY</t>
  </si>
  <si>
    <t>कुल योग</t>
  </si>
  <si>
    <t>यात्रा भत्ता TRANSPORT  ALLOWANCE</t>
  </si>
  <si>
    <t>श्री श्रीधर पाण्डेय</t>
  </si>
  <si>
    <t>प्र.स्ना.शि. (हिन्दी)</t>
  </si>
  <si>
    <t>प्र.स्ना.शि. (अंग्रेजी)</t>
  </si>
  <si>
    <t>प्र.स्ना.शि. (सा.वि.)</t>
  </si>
  <si>
    <t>प्र.स्ना.शि. (संस्कृत)</t>
  </si>
  <si>
    <t>प्र.स्ना.शि. (का.अ.)</t>
  </si>
  <si>
    <t>श्री रमेश राव</t>
  </si>
  <si>
    <t>पुस्तकालयाध्यक्ष</t>
  </si>
  <si>
    <t>श्री राजेश सोनकर</t>
  </si>
  <si>
    <t>प्र.स्ना.शि. (शा.शि.)</t>
  </si>
  <si>
    <t>श्री रविशंकर प्रसाद</t>
  </si>
  <si>
    <t>प्र.स्ना.शि. (कला)</t>
  </si>
  <si>
    <t>श्री लक्ष्मण चौधरी</t>
  </si>
  <si>
    <t>प्राथमिक शिक्षक</t>
  </si>
  <si>
    <t>श्री उपेन्द्र नाथ चौबे</t>
  </si>
  <si>
    <t>श्री फूलचन्द्र राम</t>
  </si>
  <si>
    <t>श्री राज कुमार शर्मा</t>
  </si>
  <si>
    <t>श्री श्वतेश कुमार उपाध्याय</t>
  </si>
  <si>
    <t>प्राथमिक शिक्षक (सं.)</t>
  </si>
  <si>
    <t>श्री रवीन्द्र प्रसाद त्रिपाठी</t>
  </si>
  <si>
    <t>सब स्टाफ</t>
  </si>
  <si>
    <t>वरि.सचि.सहायक</t>
  </si>
  <si>
    <t>कनि.सचि.सहायक</t>
  </si>
  <si>
    <t>क्रमांक</t>
  </si>
  <si>
    <t>भ.नि.खाता सं.</t>
  </si>
  <si>
    <t>कर्मचारी का नाम</t>
  </si>
  <si>
    <t>पद</t>
  </si>
  <si>
    <t>के.वि.से स्थानांतरित</t>
  </si>
  <si>
    <t>क्षे.का.</t>
  </si>
  <si>
    <t>अंशदान</t>
  </si>
  <si>
    <t>अग्रिम वापसी</t>
  </si>
  <si>
    <t>किस्त सं.</t>
  </si>
  <si>
    <t>विवरण</t>
  </si>
  <si>
    <t>भविष्य निधि</t>
  </si>
  <si>
    <t>कुल धनराशि</t>
  </si>
  <si>
    <t>प्रान खाता संख्या</t>
  </si>
  <si>
    <t>मंहगाई भत्ता</t>
  </si>
  <si>
    <t>मूल वेतन</t>
  </si>
  <si>
    <t>सरकार का अंशदान</t>
  </si>
  <si>
    <t>कर्मचारी का अंशदान</t>
  </si>
  <si>
    <t>स्थांतरित कर्मचारी का विवरण</t>
  </si>
  <si>
    <t>क्षे.का.नाम</t>
  </si>
  <si>
    <t>के.वि.से/ के.वि.को</t>
  </si>
  <si>
    <t>कार्यग्रहण/ कार्यमुक्ति की तिथि</t>
  </si>
  <si>
    <t>अन्य कोई अभ्युक्ति</t>
  </si>
  <si>
    <t>एन.पी.एस. का मासिक विवरण</t>
  </si>
  <si>
    <t>श्रीमती सुधा मौर्या</t>
  </si>
  <si>
    <t>केन्द्रीय विदयालय का नाम</t>
  </si>
  <si>
    <t>नं.4 डीरेका परिसर वाराणसी</t>
  </si>
  <si>
    <t>श्री सत्येन्द्र कुमार</t>
  </si>
  <si>
    <t>कुल योग/ GROSS TOTAL</t>
  </si>
  <si>
    <t>कुल दिन/ NO. OF DAYS</t>
  </si>
  <si>
    <t>स्वीकृत पद/ NO  OF POST SANCTIONED</t>
  </si>
  <si>
    <t>लेवल/ LEVEL</t>
  </si>
  <si>
    <t>कर्मचारी का पद/ DESIGNATION OF THE EMPLOYEE</t>
  </si>
  <si>
    <t>कर्मचारी कोड/STAFF CODE</t>
  </si>
  <si>
    <t>(श्रीधर पाण्डेय)</t>
  </si>
  <si>
    <t xml:space="preserve">प्राचार्य </t>
  </si>
  <si>
    <t>श्रीमती अनन्या सिंह</t>
  </si>
  <si>
    <t>मुख्य अध्यपिका</t>
  </si>
  <si>
    <t>मुख्य अध्यापिका</t>
  </si>
  <si>
    <t>श्री दिनेश कुमार सिंह</t>
  </si>
  <si>
    <t>प्र.स्ना.शि. (विज्ञान)</t>
  </si>
  <si>
    <t>भवदीय</t>
  </si>
  <si>
    <t>श्री कन्हैया लाल मिश्र</t>
  </si>
  <si>
    <t>श्री कृष्णानंद राय</t>
  </si>
  <si>
    <t xml:space="preserve">श्री नरेन्द्र तिवारी </t>
  </si>
  <si>
    <t>श्री अजीत सिंह</t>
  </si>
  <si>
    <t>वर्दी भत्ता/ DRESS ALLOWANCE</t>
  </si>
  <si>
    <t>अन्य भत्ता/OTHER ALLOWANCE</t>
  </si>
  <si>
    <t>तैयार कर्ताः आर.पी. त्रिपाठी</t>
  </si>
  <si>
    <t>पदःवरिष्ठ सचिवालय सहायक</t>
  </si>
  <si>
    <r>
      <t xml:space="preserve">PART </t>
    </r>
    <r>
      <rPr>
        <b/>
        <u val="single"/>
        <sz val="14"/>
        <rFont val="Calibri"/>
        <family val="2"/>
      </rPr>
      <t>'  A ' OF  THE SCHEDULE : DETAILS OF DEDUCTIONS OF THE INDIVIDUAL EMPLOYEES</t>
    </r>
  </si>
  <si>
    <r>
      <t xml:space="preserve">PART </t>
    </r>
    <r>
      <rPr>
        <b/>
        <u val="single"/>
        <sz val="14"/>
        <rFont val="Calibri"/>
        <family val="2"/>
      </rPr>
      <t>'  B ' OF  THE SCHEDULE : DETAILS OF TOTAL DEDUCTION MADE FOR THE KV AS A WHOLE THROUGH REGULAR &amp; SUPPLEMENTARY PAY BILLS</t>
    </r>
  </si>
  <si>
    <t>L-4</t>
  </si>
  <si>
    <t>केन्द्रीय विद्यालय नं.4 ब.रे.का. परिसर वाराणसी/ KENDRIYA VIDYALAYA NO.4 B.L.W. CAMPUS VARANASI</t>
  </si>
  <si>
    <t>Arrear Details</t>
  </si>
  <si>
    <t>HOUSE RENT ALLOWANCE/ D.HRA @ 18%</t>
  </si>
  <si>
    <t>NATIONAL  PENSION SCHEME (MGT SHARE) @ 14%</t>
  </si>
  <si>
    <t>श्री गणेश शंकर विद्यार्थी</t>
  </si>
  <si>
    <t>श्री हनुमान प्रसाद पाण्डेय</t>
  </si>
  <si>
    <t>PART '  A ' OF  THE SCHEDULE : DETAILS OF DEDUCTIONS OF THE INDIVIDUAL EMPLOYEES</t>
  </si>
  <si>
    <t>श्री अरूण कुमार</t>
  </si>
  <si>
    <t>के.ति.वि. कालिम्पोंग (CTSA)</t>
  </si>
  <si>
    <t>Total</t>
  </si>
  <si>
    <t xml:space="preserve"> मंहगाई भत्ता DEARNESS ALLOW.@34%</t>
  </si>
  <si>
    <t>DA ON TRANSPORT  ALLOWANCE @34%</t>
  </si>
  <si>
    <t>केन्द्रीय विद्यालय नं.4 बरेका परिसर वाराणसी</t>
  </si>
  <si>
    <t>फा.सं. 430233/2022-23/नं.4 वाराणसी/</t>
  </si>
  <si>
    <t>Arrear of DA from January to March-22</t>
  </si>
  <si>
    <t xml:space="preserve">संलग्नकः-चेक सं. 2024089 दिनांकः-18.04.22 </t>
  </si>
  <si>
    <t xml:space="preserve">NPS SCHEDULE FOR THE MONTH OF : </t>
  </si>
  <si>
    <t>Sl.No.</t>
  </si>
  <si>
    <t>Name of Employee</t>
  </si>
  <si>
    <t>Designation</t>
  </si>
  <si>
    <t>PRAN NO.</t>
  </si>
  <si>
    <t>SALARY DETAILS</t>
  </si>
  <si>
    <t>CONTRIBUTION</t>
  </si>
  <si>
    <t>Transfer Details</t>
  </si>
  <si>
    <t>REMARKS IF ANY</t>
  </si>
  <si>
    <t>BAISC PAY</t>
  </si>
  <si>
    <t>DA</t>
  </si>
  <si>
    <t>14% (MS) Contribution</t>
  </si>
  <si>
    <t>10% (OS) Contribution</t>
  </si>
  <si>
    <t>IN/ OUT</t>
  </si>
  <si>
    <t>FROM KV/ TO KV</t>
  </si>
  <si>
    <t>NAME OF KV</t>
  </si>
  <si>
    <t>NAME OF REGION</t>
  </si>
  <si>
    <t>DATE OF JOINING/ RELIEVING</t>
  </si>
  <si>
    <t>This is to certify that the figure shown above in r/o of each employees actually tally with the deductions made from the pay bill of concerned employees for the month to which this schdeule related. Further, it is also certify that PRAN NO. mentioned above against individula employee is correct.</t>
  </si>
  <si>
    <t>(Seal &amp; Signature of Principal)</t>
  </si>
  <si>
    <t>KENDRIYA VIDYALAYA NO.4 BLW CAMPUS VARANASI</t>
  </si>
  <si>
    <t>जुलाई-2022</t>
  </si>
  <si>
    <t>दिनांकः- 23.08.2022</t>
  </si>
  <si>
    <t xml:space="preserve">विषय:- माह अगस्त-2022 में कर्मचारियों की सामान्य भविष्य निधि के अंशदान की कटौती के संदर्भ में।  </t>
  </si>
  <si>
    <t>PAY BILL FOR THE MONTH OF August-2022</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</si>
</sst>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Yes&quot;;&quot;Yes&quot;;&quot;No&quot;"/>
    <numFmt numFmtId="179" formatCode="&quot;True&quot;;&quot;True&quot;;&quot;False&quot;"/>
    <numFmt numFmtId="180" formatCode="&quot;On&quot;;&quot;On&quot;;&quot;Off&quot;"/>
    <numFmt numFmtId="181" formatCode="[$€-2]\ #,##0.00_);[Red]\([$€-2]\ #,##0.00\)"/>
    <numFmt numFmtId="182" formatCode="[$-409]h:mm:ss\ AM/PM"/>
    <numFmt numFmtId="183" formatCode="[$-409]dddd\,\ mmmm\ dd\,\ yyyy"/>
    <numFmt numFmtId="184" formatCode="#\ ?/2"/>
    <numFmt numFmtId="185" formatCode="[$-439]dd\ mmmm\ yyyy"/>
    <numFmt numFmtId="186" formatCode="[$-F800]dddd\,\ mmmm\ dd\,\ yyyy"/>
    <numFmt numFmtId="187" formatCode="00000"/>
    <numFmt numFmtId="188" formatCode="[$-4009]dd\ mmmm\ yyyy"/>
    <numFmt numFmtId="189" formatCode="#\ ?/10"/>
    <numFmt numFmtId="190" formatCode="B1mmm/yy"/>
    <numFmt numFmtId="191" formatCode="0.0"/>
  </numFmts>
  <fonts count="111">
    <font>
      <sz val="10"/>
      <name val="Arial"/>
      <family val="0"/>
    </font>
    <font>
      <sz val="11"/>
      <name val="Arial"/>
      <family val="2"/>
    </font>
    <font>
      <b/>
      <sz val="11"/>
      <color indexed="12"/>
      <name val="Arial"/>
      <family val="2"/>
    </font>
    <font>
      <sz val="8"/>
      <name val="Arial"/>
      <family val="2"/>
    </font>
    <font>
      <b/>
      <sz val="11"/>
      <name val="Arial"/>
      <family val="2"/>
    </font>
    <font>
      <b/>
      <sz val="10"/>
      <name val="Arial"/>
      <family val="2"/>
    </font>
    <font>
      <b/>
      <sz val="9"/>
      <name val="Arial"/>
      <family val="2"/>
    </font>
    <font>
      <sz val="10"/>
      <name val="Times New Roman"/>
      <family val="1"/>
    </font>
    <font>
      <b/>
      <sz val="10"/>
      <name val="Times New Roman"/>
      <family val="1"/>
    </font>
    <font>
      <b/>
      <u val="single"/>
      <sz val="10"/>
      <name val="Times New Roman"/>
      <family val="1"/>
    </font>
    <font>
      <b/>
      <u val="single"/>
      <sz val="11"/>
      <name val="Times New Roman"/>
      <family val="1"/>
    </font>
    <font>
      <sz val="26"/>
      <name val="Times New Roman"/>
      <family val="1"/>
    </font>
    <font>
      <u val="single"/>
      <sz val="10"/>
      <name val="Times New Roman"/>
      <family val="1"/>
    </font>
    <font>
      <u val="single"/>
      <sz val="10"/>
      <name val="Arial"/>
      <family val="2"/>
    </font>
    <font>
      <b/>
      <sz val="20"/>
      <name val="Times New Roman"/>
      <family val="1"/>
    </font>
    <font>
      <b/>
      <sz val="13"/>
      <name val="Arial"/>
      <family val="2"/>
    </font>
    <font>
      <sz val="12"/>
      <name val="Arial"/>
      <family val="2"/>
    </font>
    <font>
      <b/>
      <sz val="12"/>
      <name val="Arial"/>
      <family val="2"/>
    </font>
    <font>
      <b/>
      <sz val="14"/>
      <name val="Arial"/>
      <family val="2"/>
    </font>
    <font>
      <sz val="11"/>
      <name val="Calibri"/>
      <family val="2"/>
    </font>
    <font>
      <b/>
      <u val="single"/>
      <sz val="16"/>
      <name val="Arial"/>
      <family val="2"/>
    </font>
    <font>
      <b/>
      <u val="single"/>
      <sz val="16"/>
      <name val="Calibri"/>
      <family val="2"/>
    </font>
    <font>
      <b/>
      <sz val="12"/>
      <name val="Calibri"/>
      <family val="2"/>
    </font>
    <font>
      <b/>
      <u val="single"/>
      <sz val="14"/>
      <name val="Calibri"/>
      <family val="2"/>
    </font>
    <font>
      <b/>
      <u val="single"/>
      <sz val="11"/>
      <name val="Calibri"/>
      <family val="2"/>
    </font>
    <font>
      <b/>
      <sz val="8"/>
      <name val="Calibri"/>
      <family val="2"/>
    </font>
    <font>
      <sz val="26"/>
      <name val="Calibri"/>
      <family val="2"/>
    </font>
    <font>
      <b/>
      <i/>
      <u val="single"/>
      <sz val="14"/>
      <name val="Calibri"/>
      <family val="2"/>
    </font>
    <font>
      <b/>
      <i/>
      <u val="single"/>
      <sz val="12"/>
      <name val="Calibri"/>
      <family val="2"/>
    </font>
    <font>
      <b/>
      <sz val="11"/>
      <name val="Mangal"/>
      <family val="1"/>
    </font>
    <font>
      <sz val="11"/>
      <name val="Mangal"/>
      <family val="1"/>
    </font>
    <font>
      <sz val="14"/>
      <name val="Times New Roman"/>
      <family val="1"/>
    </font>
    <font>
      <sz val="10"/>
      <name val="Mangal"/>
      <family val="1"/>
    </font>
    <font>
      <b/>
      <u val="single"/>
      <sz val="14"/>
      <name val="Arial"/>
      <family val="2"/>
    </font>
    <font>
      <b/>
      <u val="single"/>
      <sz val="20"/>
      <name val="Calibri"/>
      <family val="2"/>
    </font>
    <font>
      <b/>
      <sz val="10"/>
      <name val="Mangal"/>
      <family val="1"/>
    </font>
    <font>
      <sz val="11"/>
      <name val="Times New Roman"/>
      <family val="1"/>
    </font>
    <font>
      <b/>
      <sz val="12"/>
      <name val="Mangal"/>
      <family val="1"/>
    </font>
    <font>
      <sz val="12"/>
      <name val="Mangal"/>
      <family val="1"/>
    </font>
    <font>
      <sz val="12"/>
      <name val="Times New Roman"/>
      <family val="1"/>
    </font>
    <font>
      <b/>
      <u val="single"/>
      <sz val="18"/>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11"/>
      <name val="Calibri"/>
      <family val="2"/>
    </font>
    <font>
      <b/>
      <sz val="11"/>
      <color indexed="12"/>
      <name val="Calibri"/>
      <family val="2"/>
    </font>
    <font>
      <b/>
      <sz val="11"/>
      <color indexed="10"/>
      <name val="Calibri"/>
      <family val="2"/>
    </font>
    <font>
      <b/>
      <sz val="10"/>
      <color indexed="8"/>
      <name val="Calibri"/>
      <family val="2"/>
    </font>
    <font>
      <sz val="10"/>
      <name val="Calibri"/>
      <family val="2"/>
    </font>
    <font>
      <b/>
      <sz val="10"/>
      <name val="Calibri"/>
      <family val="2"/>
    </font>
    <font>
      <sz val="12"/>
      <name val="Calibri"/>
      <family val="2"/>
    </font>
    <font>
      <b/>
      <sz val="9"/>
      <color indexed="8"/>
      <name val="Calibri"/>
      <family val="2"/>
    </font>
    <font>
      <b/>
      <sz val="8"/>
      <color indexed="8"/>
      <name val="Calibri"/>
      <family val="2"/>
    </font>
    <font>
      <b/>
      <sz val="12"/>
      <color indexed="8"/>
      <name val="Calibri"/>
      <family val="2"/>
    </font>
    <font>
      <sz val="12"/>
      <color indexed="8"/>
      <name val="Calibri"/>
      <family val="2"/>
    </font>
    <font>
      <b/>
      <sz val="9"/>
      <name val="Calibri"/>
      <family val="2"/>
    </font>
    <font>
      <b/>
      <sz val="14"/>
      <name val="Calibri"/>
      <family val="2"/>
    </font>
    <font>
      <sz val="9"/>
      <color indexed="8"/>
      <name val="Calibri"/>
      <family val="2"/>
    </font>
    <font>
      <sz val="8"/>
      <color indexed="8"/>
      <name val="Calibri"/>
      <family val="2"/>
    </font>
    <font>
      <b/>
      <sz val="10"/>
      <color indexed="12"/>
      <name val="Calibri"/>
      <family val="2"/>
    </font>
    <font>
      <b/>
      <u val="single"/>
      <sz val="12"/>
      <color indexed="8"/>
      <name val="Calibri"/>
      <family val="2"/>
    </font>
    <font>
      <b/>
      <u val="single"/>
      <sz val="1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9"/>
      <color theme="1"/>
      <name val="Calibri"/>
      <family val="2"/>
    </font>
    <font>
      <b/>
      <sz val="8"/>
      <color theme="1"/>
      <name val="Calibri"/>
      <family val="2"/>
    </font>
    <font>
      <b/>
      <sz val="12"/>
      <color theme="1"/>
      <name val="Calibri"/>
      <family val="2"/>
    </font>
    <font>
      <sz val="12"/>
      <color theme="1"/>
      <name val="Calibri"/>
      <family val="2"/>
    </font>
    <font>
      <sz val="9"/>
      <color theme="1"/>
      <name val="Calibri"/>
      <family val="2"/>
    </font>
    <font>
      <b/>
      <sz val="11"/>
      <color rgb="FF000000"/>
      <name val="Calibri"/>
      <family val="2"/>
    </font>
    <font>
      <sz val="8"/>
      <color theme="1"/>
      <name val="Calibri"/>
      <family val="2"/>
    </font>
    <font>
      <b/>
      <sz val="12"/>
      <color rgb="FF000000"/>
      <name val="Calibri"/>
      <family val="2"/>
    </font>
    <font>
      <b/>
      <u val="single"/>
      <sz val="12"/>
      <color theme="1"/>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medium"/>
      <top style="thin"/>
      <bottom style="thin"/>
    </border>
    <border>
      <left style="medium"/>
      <right/>
      <top style="thin"/>
      <bottom style="medium"/>
    </border>
    <border>
      <left>
        <color indexed="63"/>
      </left>
      <right style="thin"/>
      <top style="thin"/>
      <bottom style="medium"/>
    </border>
    <border>
      <left style="medium"/>
      <right style="thin"/>
      <top style="thin"/>
      <bottom style="medium"/>
    </border>
    <border>
      <left style="medium"/>
      <right/>
      <top style="medium"/>
      <bottom style="thin"/>
    </border>
    <border>
      <left>
        <color indexed="63"/>
      </left>
      <right style="thin"/>
      <top style="medium"/>
      <bottom style="thin"/>
    </border>
    <border>
      <left style="medium"/>
      <right/>
      <top style="thin"/>
      <bottom style="thin"/>
    </border>
    <border>
      <left/>
      <right/>
      <top>
        <color indexed="63"/>
      </top>
      <bottom style="medium"/>
    </border>
    <border>
      <left style="thin"/>
      <right style="medium"/>
      <top style="thin"/>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262">
    <xf numFmtId="0" fontId="0" fillId="0" borderId="0" xfId="0" applyAlignment="1">
      <alignment/>
    </xf>
    <xf numFmtId="0" fontId="5" fillId="0" borderId="0" xfId="0" applyFont="1" applyAlignment="1">
      <alignment/>
    </xf>
    <xf numFmtId="0" fontId="0" fillId="0" borderId="0" xfId="0" applyBorder="1" applyAlignment="1">
      <alignment/>
    </xf>
    <xf numFmtId="0" fontId="0" fillId="0" borderId="0" xfId="0" applyFont="1" applyAlignment="1">
      <alignment/>
    </xf>
    <xf numFmtId="0" fontId="6" fillId="0" borderId="10" xfId="0" applyFont="1" applyBorder="1" applyAlignment="1">
      <alignment horizontal="center" vertical="center"/>
    </xf>
    <xf numFmtId="0" fontId="1" fillId="0" borderId="0" xfId="0" applyFont="1" applyAlignment="1">
      <alignment/>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center" vertical="top" wrapText="1"/>
    </xf>
    <xf numFmtId="0" fontId="10" fillId="0" borderId="0" xfId="0" applyFont="1" applyAlignment="1">
      <alignment/>
    </xf>
    <xf numFmtId="0" fontId="14" fillId="0" borderId="0" xfId="0" applyFont="1" applyAlignment="1">
      <alignment/>
    </xf>
    <xf numFmtId="0" fontId="0" fillId="0" borderId="0" xfId="0" applyBorder="1" applyAlignment="1">
      <alignment horizontal="left" vertical="top"/>
    </xf>
    <xf numFmtId="0" fontId="5" fillId="0" borderId="0" xfId="0" applyFont="1" applyAlignment="1">
      <alignment horizontal="left" vertical="top"/>
    </xf>
    <xf numFmtId="0" fontId="0" fillId="0" borderId="0" xfId="0" applyAlignment="1">
      <alignment horizontal="left" vertical="top"/>
    </xf>
    <xf numFmtId="0" fontId="0" fillId="0" borderId="0" xfId="0" applyAlignment="1">
      <alignment horizontal="right" vertical="center"/>
    </xf>
    <xf numFmtId="0" fontId="8" fillId="0" borderId="0" xfId="0" applyFont="1" applyAlignment="1">
      <alignment horizontal="center" vertical="center"/>
    </xf>
    <xf numFmtId="0" fontId="0" fillId="0" borderId="0" xfId="0" applyAlignment="1">
      <alignment horizontal="right" vertical="top"/>
    </xf>
    <xf numFmtId="0" fontId="1" fillId="0" borderId="0" xfId="0" applyFont="1" applyAlignment="1">
      <alignment vertical="center"/>
    </xf>
    <xf numFmtId="0" fontId="19" fillId="0" borderId="10" xfId="0" applyFont="1" applyBorder="1" applyAlignment="1">
      <alignment vertical="center"/>
    </xf>
    <xf numFmtId="0" fontId="19" fillId="0" borderId="10" xfId="0" applyFont="1" applyBorder="1" applyAlignment="1">
      <alignment vertical="center" wrapText="1"/>
    </xf>
    <xf numFmtId="0" fontId="19" fillId="0" borderId="10" xfId="0" applyFont="1" applyBorder="1" applyAlignment="1">
      <alignment horizontal="center" vertical="center" wrapText="1"/>
    </xf>
    <xf numFmtId="1" fontId="19" fillId="0" borderId="10" xfId="0" applyNumberFormat="1" applyFont="1" applyBorder="1" applyAlignment="1">
      <alignment horizontal="right" vertical="center"/>
    </xf>
    <xf numFmtId="0" fontId="19" fillId="0" borderId="10" xfId="0" applyFont="1" applyBorder="1" applyAlignment="1">
      <alignment horizontal="right" vertical="center"/>
    </xf>
    <xf numFmtId="0" fontId="42" fillId="0" borderId="10" xfId="0" applyFont="1" applyBorder="1" applyAlignment="1">
      <alignment horizontal="right" vertical="center" wrapText="1"/>
    </xf>
    <xf numFmtId="1" fontId="19" fillId="33" borderId="10" xfId="0" applyNumberFormat="1" applyFont="1" applyFill="1" applyBorder="1" applyAlignment="1">
      <alignment horizontal="right" vertical="center" wrapText="1"/>
    </xf>
    <xf numFmtId="0" fontId="19" fillId="0" borderId="10" xfId="0" applyFont="1" applyBorder="1" applyAlignment="1">
      <alignment vertical="center" shrinkToFit="1"/>
    </xf>
    <xf numFmtId="0" fontId="19" fillId="0" borderId="10" xfId="0" applyFont="1" applyFill="1" applyBorder="1" applyAlignment="1">
      <alignment vertical="center"/>
    </xf>
    <xf numFmtId="1" fontId="42" fillId="0" borderId="10" xfId="0" applyNumberFormat="1" applyFont="1" applyFill="1" applyBorder="1" applyAlignment="1">
      <alignment vertical="center" wrapText="1"/>
    </xf>
    <xf numFmtId="1" fontId="19" fillId="0" borderId="10" xfId="0" applyNumberFormat="1" applyFont="1" applyBorder="1" applyAlignment="1">
      <alignment vertical="center" wrapText="1"/>
    </xf>
    <xf numFmtId="1" fontId="42" fillId="0" borderId="10" xfId="0" applyNumberFormat="1" applyFont="1" applyBorder="1" applyAlignment="1">
      <alignment vertical="center" wrapText="1"/>
    </xf>
    <xf numFmtId="0" fontId="16" fillId="0" borderId="0" xfId="0" applyFont="1" applyAlignment="1">
      <alignment horizontal="center" vertical="top"/>
    </xf>
    <xf numFmtId="0" fontId="16" fillId="0" borderId="0" xfId="0" applyFont="1" applyAlignment="1">
      <alignment/>
    </xf>
    <xf numFmtId="0" fontId="16" fillId="0" borderId="0" xfId="0" applyFont="1" applyAlignment="1">
      <alignment horizontal="center"/>
    </xf>
    <xf numFmtId="0" fontId="2" fillId="0" borderId="10" xfId="0" applyFont="1" applyBorder="1" applyAlignment="1">
      <alignment vertical="top" textRotation="90" wrapText="1"/>
    </xf>
    <xf numFmtId="0" fontId="63" fillId="0" borderId="10" xfId="0" applyFont="1" applyBorder="1" applyAlignment="1">
      <alignment horizontal="center" vertical="top" wrapText="1"/>
    </xf>
    <xf numFmtId="0" fontId="63" fillId="0" borderId="10" xfId="0" applyFont="1" applyBorder="1" applyAlignment="1">
      <alignment vertical="top" wrapText="1"/>
    </xf>
    <xf numFmtId="0" fontId="1" fillId="0" borderId="0" xfId="0" applyFont="1" applyAlignment="1">
      <alignment vertical="top"/>
    </xf>
    <xf numFmtId="0" fontId="63" fillId="0" borderId="10" xfId="0" applyFont="1" applyBorder="1" applyAlignment="1">
      <alignment horizontal="center" vertical="center" textRotation="90" wrapText="1"/>
    </xf>
    <xf numFmtId="0" fontId="63" fillId="0" borderId="10" xfId="0" applyFont="1" applyBorder="1" applyAlignment="1">
      <alignment horizontal="center" textRotation="90" wrapText="1"/>
    </xf>
    <xf numFmtId="0" fontId="63" fillId="0" borderId="10" xfId="0" applyFont="1" applyBorder="1" applyAlignment="1">
      <alignment textRotation="90" wrapText="1"/>
    </xf>
    <xf numFmtId="0" fontId="64" fillId="33" borderId="10" xfId="0" applyFont="1" applyFill="1" applyBorder="1" applyAlignment="1">
      <alignment textRotation="90" wrapText="1"/>
    </xf>
    <xf numFmtId="0" fontId="19" fillId="0" borderId="10" xfId="0" applyFont="1" applyBorder="1" applyAlignment="1">
      <alignment horizontal="left" vertical="center"/>
    </xf>
    <xf numFmtId="0" fontId="81" fillId="0" borderId="10" xfId="0" applyFont="1" applyBorder="1" applyAlignment="1">
      <alignment horizontal="right" vertical="center" wrapText="1" shrinkToFit="1"/>
    </xf>
    <xf numFmtId="0" fontId="100" fillId="0" borderId="10" xfId="0" applyFont="1" applyBorder="1" applyAlignment="1">
      <alignment horizontal="right" vertical="center" shrinkToFit="1"/>
    </xf>
    <xf numFmtId="0" fontId="19" fillId="0" borderId="10" xfId="0" applyFont="1" applyBorder="1" applyAlignment="1">
      <alignment vertical="top" wrapText="1"/>
    </xf>
    <xf numFmtId="0" fontId="62" fillId="0" borderId="10" xfId="0" applyFont="1" applyBorder="1" applyAlignment="1">
      <alignment vertical="center"/>
    </xf>
    <xf numFmtId="0" fontId="66" fillId="0" borderId="0" xfId="0" applyFont="1" applyAlignment="1">
      <alignment/>
    </xf>
    <xf numFmtId="0" fontId="66" fillId="0" borderId="0" xfId="0" applyFont="1" applyAlignment="1">
      <alignment horizontal="center"/>
    </xf>
    <xf numFmtId="0" fontId="67" fillId="0" borderId="0" xfId="0" applyFont="1" applyAlignment="1">
      <alignment/>
    </xf>
    <xf numFmtId="0" fontId="68" fillId="0" borderId="0" xfId="0" applyFont="1" applyAlignment="1">
      <alignment/>
    </xf>
    <xf numFmtId="0" fontId="67" fillId="0" borderId="0" xfId="0" applyFont="1" applyAlignment="1">
      <alignment horizontal="center"/>
    </xf>
    <xf numFmtId="0" fontId="66" fillId="0" borderId="10" xfId="0" applyFont="1" applyBorder="1" applyAlignment="1">
      <alignment/>
    </xf>
    <xf numFmtId="0" fontId="67" fillId="0" borderId="0" xfId="0" applyFont="1" applyAlignment="1">
      <alignment horizontal="center" vertical="top" wrapText="1"/>
    </xf>
    <xf numFmtId="0" fontId="22" fillId="34" borderId="0" xfId="0" applyFont="1" applyFill="1" applyAlignment="1">
      <alignment horizontal="center"/>
    </xf>
    <xf numFmtId="0" fontId="19" fillId="0" borderId="0" xfId="0" applyFont="1" applyAlignment="1">
      <alignment/>
    </xf>
    <xf numFmtId="0" fontId="19" fillId="0" borderId="0" xfId="0" applyFont="1" applyAlignment="1">
      <alignment horizontal="center"/>
    </xf>
    <xf numFmtId="0" fontId="22" fillId="0" borderId="0" xfId="0" applyFont="1" applyAlignment="1">
      <alignment/>
    </xf>
    <xf numFmtId="0" fontId="62" fillId="0" borderId="0" xfId="0" applyFont="1" applyAlignment="1">
      <alignment horizontal="left" vertical="center" wrapText="1"/>
    </xf>
    <xf numFmtId="0" fontId="19" fillId="0" borderId="0" xfId="0" applyFont="1" applyAlignment="1">
      <alignment horizontal="left" vertical="center" wrapText="1"/>
    </xf>
    <xf numFmtId="0" fontId="66" fillId="0" borderId="0" xfId="0" applyFont="1" applyAlignment="1">
      <alignment horizontal="left" vertical="center" wrapText="1"/>
    </xf>
    <xf numFmtId="0" fontId="66" fillId="0" borderId="0" xfId="0" applyFont="1" applyAlignment="1">
      <alignment horizontal="center" vertical="center" wrapText="1"/>
    </xf>
    <xf numFmtId="0" fontId="66" fillId="0" borderId="0" xfId="0" applyFont="1" applyAlignment="1">
      <alignment/>
    </xf>
    <xf numFmtId="0" fontId="67" fillId="0" borderId="0" xfId="0" applyFont="1" applyAlignment="1">
      <alignment horizontal="left" vertical="center"/>
    </xf>
    <xf numFmtId="0" fontId="101" fillId="35" borderId="0" xfId="0" applyFont="1" applyFill="1" applyBorder="1" applyAlignment="1">
      <alignment horizontal="center" vertical="top"/>
    </xf>
    <xf numFmtId="0" fontId="102" fillId="0" borderId="11" xfId="0" applyFont="1" applyBorder="1" applyAlignment="1">
      <alignment horizontal="center" vertical="top" wrapText="1"/>
    </xf>
    <xf numFmtId="0" fontId="67" fillId="0" borderId="12" xfId="0" applyFont="1" applyBorder="1" applyAlignment="1">
      <alignment horizontal="center" vertical="center" wrapText="1"/>
    </xf>
    <xf numFmtId="0" fontId="100" fillId="0" borderId="12" xfId="0" applyFont="1" applyBorder="1" applyAlignment="1">
      <alignment horizontal="center" vertical="center" wrapText="1"/>
    </xf>
    <xf numFmtId="0" fontId="103" fillId="34" borderId="12" xfId="0" applyFont="1" applyFill="1" applyBorder="1" applyAlignment="1">
      <alignment/>
    </xf>
    <xf numFmtId="0" fontId="68" fillId="36" borderId="12" xfId="0" applyFont="1" applyFill="1" applyBorder="1" applyAlignment="1">
      <alignment/>
    </xf>
    <xf numFmtId="0" fontId="104" fillId="0" borderId="12" xfId="0" applyFont="1" applyBorder="1" applyAlignment="1">
      <alignment/>
    </xf>
    <xf numFmtId="0" fontId="103" fillId="34" borderId="13" xfId="0" applyFont="1" applyFill="1" applyBorder="1" applyAlignment="1">
      <alignment/>
    </xf>
    <xf numFmtId="0" fontId="73" fillId="0" borderId="0" xfId="0" applyFont="1" applyAlignment="1">
      <alignment horizontal="center" vertical="top" wrapText="1"/>
    </xf>
    <xf numFmtId="0" fontId="25" fillId="0" borderId="0" xfId="0" applyFont="1" applyAlignment="1">
      <alignment/>
    </xf>
    <xf numFmtId="0" fontId="22" fillId="0" borderId="0" xfId="0" applyFont="1" applyAlignment="1">
      <alignment horizontal="left" vertical="top" wrapText="1"/>
    </xf>
    <xf numFmtId="0" fontId="22" fillId="0" borderId="0" xfId="0" applyFont="1" applyAlignment="1">
      <alignment horizontal="center" vertical="top" wrapText="1"/>
    </xf>
    <xf numFmtId="0" fontId="22" fillId="0" borderId="0" xfId="0" applyFont="1" applyAlignment="1">
      <alignment vertical="top"/>
    </xf>
    <xf numFmtId="0" fontId="66" fillId="0" borderId="0" xfId="0" applyFont="1" applyAlignment="1">
      <alignment vertical="center"/>
    </xf>
    <xf numFmtId="0" fontId="66" fillId="0" borderId="0" xfId="0" applyFont="1" applyAlignment="1">
      <alignment horizontal="center" vertical="center"/>
    </xf>
    <xf numFmtId="0" fontId="22" fillId="0" borderId="0" xfId="0" applyFont="1" applyAlignment="1">
      <alignment horizontal="center" vertical="center"/>
    </xf>
    <xf numFmtId="0" fontId="68" fillId="0" borderId="0" xfId="0" applyFont="1" applyAlignment="1">
      <alignment vertical="center"/>
    </xf>
    <xf numFmtId="0" fontId="74" fillId="0" borderId="0" xfId="0" applyFont="1" applyAlignment="1">
      <alignment horizontal="center"/>
    </xf>
    <xf numFmtId="0" fontId="66" fillId="0" borderId="0" xfId="0" applyFont="1" applyBorder="1" applyAlignment="1">
      <alignment/>
    </xf>
    <xf numFmtId="0" fontId="62" fillId="0" borderId="0" xfId="0" applyFont="1" applyBorder="1" applyAlignment="1">
      <alignment vertical="center" shrinkToFit="1"/>
    </xf>
    <xf numFmtId="0" fontId="7" fillId="0" borderId="0" xfId="0" applyFont="1" applyBorder="1" applyAlignment="1">
      <alignment/>
    </xf>
    <xf numFmtId="0" fontId="66" fillId="0" borderId="0" xfId="0" applyFont="1" applyBorder="1" applyAlignment="1">
      <alignment horizontal="center"/>
    </xf>
    <xf numFmtId="0" fontId="63" fillId="0" borderId="10" xfId="0" applyFont="1" applyBorder="1" applyAlignment="1">
      <alignment horizontal="center" vertical="center" wrapText="1"/>
    </xf>
    <xf numFmtId="0" fontId="2" fillId="0" borderId="10" xfId="0" applyFont="1" applyBorder="1" applyAlignment="1">
      <alignment horizontal="center" vertical="center" textRotation="90" wrapText="1"/>
    </xf>
    <xf numFmtId="0" fontId="63" fillId="0" borderId="10"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62" fillId="0" borderId="10" xfId="0" applyFont="1" applyBorder="1" applyAlignment="1">
      <alignment horizontal="center" vertical="top" wrapText="1"/>
    </xf>
    <xf numFmtId="1" fontId="68" fillId="0" borderId="10" xfId="0" applyNumberFormat="1" applyFont="1" applyBorder="1" applyAlignment="1">
      <alignment horizontal="center" vertical="center"/>
    </xf>
    <xf numFmtId="0" fontId="68" fillId="0" borderId="10" xfId="0" applyFont="1" applyBorder="1" applyAlignment="1">
      <alignment/>
    </xf>
    <xf numFmtId="0" fontId="68" fillId="0" borderId="10" xfId="0" applyFont="1" applyBorder="1" applyAlignment="1">
      <alignment vertical="center" wrapText="1"/>
    </xf>
    <xf numFmtId="1" fontId="68" fillId="0" borderId="10" xfId="0" applyNumberFormat="1" applyFont="1" applyBorder="1" applyAlignment="1" quotePrefix="1">
      <alignment horizontal="center" vertical="center"/>
    </xf>
    <xf numFmtId="0" fontId="68" fillId="0" borderId="10" xfId="0" applyFont="1" applyBorder="1" applyAlignment="1">
      <alignment horizontal="center"/>
    </xf>
    <xf numFmtId="0" fontId="68" fillId="0" borderId="10" xfId="0" applyFont="1" applyBorder="1" applyAlignment="1">
      <alignment vertical="center" shrinkToFit="1"/>
    </xf>
    <xf numFmtId="1" fontId="68" fillId="0" borderId="10" xfId="0" applyNumberFormat="1" applyFont="1" applyBorder="1" applyAlignment="1">
      <alignment vertical="center" shrinkToFit="1"/>
    </xf>
    <xf numFmtId="0" fontId="74" fillId="0" borderId="0" xfId="0" applyFont="1" applyAlignment="1">
      <alignment horizontal="center" vertical="center"/>
    </xf>
    <xf numFmtId="0" fontId="66" fillId="0" borderId="10" xfId="0" applyFont="1" applyBorder="1" applyAlignment="1">
      <alignment vertical="center" wrapText="1"/>
    </xf>
    <xf numFmtId="0" fontId="61" fillId="0" borderId="10" xfId="0" applyFont="1" applyBorder="1" applyAlignment="1">
      <alignment vertical="center" wrapText="1"/>
    </xf>
    <xf numFmtId="0" fontId="25" fillId="0" borderId="14" xfId="0" applyFont="1" applyBorder="1" applyAlignment="1">
      <alignment horizontal="center" vertical="top" wrapText="1"/>
    </xf>
    <xf numFmtId="0" fontId="25" fillId="0" borderId="10" xfId="0" applyFont="1" applyBorder="1" applyAlignment="1">
      <alignment horizontal="center" vertical="top" wrapText="1"/>
    </xf>
    <xf numFmtId="0" fontId="25" fillId="0" borderId="11" xfId="0" applyFont="1" applyBorder="1" applyAlignment="1">
      <alignment horizontal="center" vertical="top" wrapText="1"/>
    </xf>
    <xf numFmtId="0" fontId="7" fillId="0" borderId="10" xfId="0" applyFont="1" applyBorder="1" applyAlignment="1">
      <alignment/>
    </xf>
    <xf numFmtId="0" fontId="102" fillId="0" borderId="10" xfId="0" applyFont="1" applyBorder="1" applyAlignment="1">
      <alignment horizontal="center" vertical="top" wrapText="1"/>
    </xf>
    <xf numFmtId="0" fontId="100"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105" fillId="0" borderId="10" xfId="0" applyFont="1" applyBorder="1" applyAlignment="1">
      <alignment/>
    </xf>
    <xf numFmtId="0" fontId="103" fillId="0" borderId="10" xfId="0" applyFont="1" applyBorder="1" applyAlignment="1">
      <alignment/>
    </xf>
    <xf numFmtId="0" fontId="18" fillId="0" borderId="0" xfId="0" applyFont="1" applyAlignment="1">
      <alignment horizontal="center"/>
    </xf>
    <xf numFmtId="0" fontId="98" fillId="0" borderId="15" xfId="0" applyFont="1" applyBorder="1" applyAlignment="1">
      <alignment horizontal="center" vertical="center" wrapText="1" shrinkToFit="1"/>
    </xf>
    <xf numFmtId="0" fontId="98" fillId="0" borderId="14" xfId="0" applyFont="1" applyBorder="1" applyAlignment="1">
      <alignment horizontal="center" vertical="center" wrapText="1" shrinkToFit="1"/>
    </xf>
    <xf numFmtId="0" fontId="98" fillId="0" borderId="14" xfId="0" applyFont="1" applyBorder="1" applyAlignment="1">
      <alignment horizontal="center" vertical="center" shrinkToFit="1"/>
    </xf>
    <xf numFmtId="0" fontId="98" fillId="0" borderId="16" xfId="0" applyFont="1" applyBorder="1" applyAlignment="1">
      <alignment horizontal="center" vertical="center" shrinkToFit="1"/>
    </xf>
    <xf numFmtId="0" fontId="19" fillId="0" borderId="17" xfId="0" applyFont="1" applyBorder="1" applyAlignment="1">
      <alignment vertical="top" wrapText="1"/>
    </xf>
    <xf numFmtId="1" fontId="62" fillId="0" borderId="11" xfId="0" applyNumberFormat="1" applyFont="1" applyBorder="1" applyAlignment="1">
      <alignment vertical="center"/>
    </xf>
    <xf numFmtId="0" fontId="62" fillId="0" borderId="11" xfId="0" applyFont="1" applyBorder="1" applyAlignment="1">
      <alignment vertical="center"/>
    </xf>
    <xf numFmtId="0" fontId="67" fillId="0" borderId="18" xfId="0" applyFont="1" applyBorder="1" applyAlignment="1">
      <alignment vertical="center"/>
    </xf>
    <xf numFmtId="0" fontId="62" fillId="0" borderId="19" xfId="0" applyFont="1" applyBorder="1" applyAlignment="1">
      <alignment horizontal="center" vertical="center"/>
    </xf>
    <xf numFmtId="0" fontId="66" fillId="0" borderId="17" xfId="0" applyFont="1" applyBorder="1" applyAlignment="1">
      <alignment horizontal="center" vertical="center"/>
    </xf>
    <xf numFmtId="0" fontId="66" fillId="0" borderId="17" xfId="0" applyFont="1" applyBorder="1" applyAlignment="1">
      <alignment horizontal="right" vertical="center"/>
    </xf>
    <xf numFmtId="0" fontId="67" fillId="0" borderId="11" xfId="0" applyFont="1" applyBorder="1" applyAlignment="1">
      <alignment vertical="center"/>
    </xf>
    <xf numFmtId="0" fontId="4" fillId="0" borderId="19" xfId="0" applyFont="1" applyBorder="1" applyAlignment="1">
      <alignment horizontal="right" vertical="top"/>
    </xf>
    <xf numFmtId="0" fontId="4" fillId="0" borderId="17" xfId="0" applyFont="1" applyBorder="1" applyAlignment="1">
      <alignment horizontal="right" vertical="top"/>
    </xf>
    <xf numFmtId="0" fontId="4" fillId="0" borderId="18" xfId="0" applyFont="1" applyBorder="1" applyAlignment="1">
      <alignment horizontal="right" vertical="top"/>
    </xf>
    <xf numFmtId="1" fontId="62" fillId="0" borderId="11" xfId="0" applyNumberFormat="1" applyFont="1" applyBorder="1" applyAlignment="1">
      <alignment horizontal="right" vertical="center"/>
    </xf>
    <xf numFmtId="0" fontId="31" fillId="0" borderId="0" xfId="0" applyFont="1" applyAlignment="1">
      <alignment/>
    </xf>
    <xf numFmtId="0" fontId="19" fillId="35" borderId="10" xfId="0" applyFont="1" applyFill="1" applyBorder="1" applyAlignment="1">
      <alignment horizontal="right" vertical="center" wrapText="1"/>
    </xf>
    <xf numFmtId="0" fontId="32" fillId="0" borderId="10" xfId="0" applyFont="1" applyBorder="1" applyAlignment="1">
      <alignment vertical="center" wrapText="1"/>
    </xf>
    <xf numFmtId="0" fontId="19" fillId="0" borderId="20" xfId="0" applyFont="1" applyBorder="1" applyAlignment="1">
      <alignment horizontal="left" vertical="center"/>
    </xf>
    <xf numFmtId="0" fontId="19" fillId="0" borderId="20" xfId="0" applyFont="1" applyBorder="1" applyAlignment="1">
      <alignment horizontal="right" vertical="center"/>
    </xf>
    <xf numFmtId="187" fontId="68" fillId="0" borderId="10" xfId="0" applyNumberFormat="1" applyFont="1" applyBorder="1" applyAlignment="1">
      <alignment horizontal="center" vertical="center"/>
    </xf>
    <xf numFmtId="0" fontId="4" fillId="0" borderId="0" xfId="0" applyFont="1" applyAlignment="1">
      <alignment/>
    </xf>
    <xf numFmtId="0" fontId="98" fillId="0" borderId="10" xfId="0" applyFont="1" applyBorder="1" applyAlignment="1">
      <alignment horizontal="center" vertical="center" shrinkToFit="1"/>
    </xf>
    <xf numFmtId="0" fontId="62" fillId="0" borderId="20" xfId="0" applyFont="1" applyBorder="1" applyAlignment="1">
      <alignment horizontal="center" vertical="center" shrinkToFit="1"/>
    </xf>
    <xf numFmtId="0" fontId="106" fillId="0" borderId="10" xfId="0" applyFont="1" applyBorder="1" applyAlignment="1">
      <alignment horizontal="center" vertical="center"/>
    </xf>
    <xf numFmtId="0" fontId="62" fillId="0" borderId="10" xfId="0" applyFont="1" applyBorder="1" applyAlignment="1">
      <alignment horizontal="center" vertical="center" shrinkToFit="1"/>
    </xf>
    <xf numFmtId="0" fontId="19" fillId="0" borderId="10" xfId="0" applyFont="1" applyBorder="1" applyAlignment="1">
      <alignment horizontal="right" vertical="center" wrapText="1"/>
    </xf>
    <xf numFmtId="0" fontId="107" fillId="0" borderId="10" xfId="0" applyFont="1" applyBorder="1" applyAlignment="1">
      <alignment vertical="center" wrapText="1" shrinkToFit="1"/>
    </xf>
    <xf numFmtId="0" fontId="107" fillId="0" borderId="17" xfId="0" applyFont="1" applyBorder="1" applyAlignment="1">
      <alignment vertical="center" wrapText="1" shrinkToFit="1"/>
    </xf>
    <xf numFmtId="0" fontId="34" fillId="0" borderId="0" xfId="0" applyFont="1" applyBorder="1" applyAlignment="1">
      <alignment vertical="center"/>
    </xf>
    <xf numFmtId="0" fontId="67" fillId="0" borderId="10" xfId="0" applyFont="1" applyBorder="1" applyAlignment="1">
      <alignment/>
    </xf>
    <xf numFmtId="16" fontId="29" fillId="0" borderId="10" xfId="0" applyNumberFormat="1" applyFont="1" applyBorder="1" applyAlignment="1">
      <alignment vertical="top" wrapText="1"/>
    </xf>
    <xf numFmtId="16" fontId="35" fillId="0" borderId="10" xfId="0" applyNumberFormat="1" applyFont="1" applyBorder="1" applyAlignment="1">
      <alignment vertical="top" wrapText="1"/>
    </xf>
    <xf numFmtId="1" fontId="22" fillId="0" borderId="10" xfId="0" applyNumberFormat="1" applyFont="1" applyBorder="1" applyAlignment="1">
      <alignment/>
    </xf>
    <xf numFmtId="1" fontId="103" fillId="0" borderId="10" xfId="0" applyNumberFormat="1" applyFont="1" applyBorder="1" applyAlignment="1">
      <alignment/>
    </xf>
    <xf numFmtId="1" fontId="103" fillId="0" borderId="12" xfId="0" applyNumberFormat="1" applyFont="1" applyBorder="1" applyAlignment="1">
      <alignment horizontal="center"/>
    </xf>
    <xf numFmtId="0" fontId="37" fillId="0" borderId="20" xfId="0" applyFont="1" applyBorder="1" applyAlignment="1">
      <alignment horizontal="center" vertical="top" wrapText="1"/>
    </xf>
    <xf numFmtId="0" fontId="22" fillId="0" borderId="10" xfId="0" applyFont="1" applyBorder="1" applyAlignment="1">
      <alignment horizontal="center" vertical="center"/>
    </xf>
    <xf numFmtId="0" fontId="22" fillId="0" borderId="10" xfId="0" applyFont="1" applyBorder="1" applyAlignment="1">
      <alignment vertical="center" shrinkToFit="1"/>
    </xf>
    <xf numFmtId="0" fontId="22" fillId="0" borderId="10" xfId="0" applyFont="1" applyBorder="1" applyAlignment="1">
      <alignment vertical="center" wrapText="1"/>
    </xf>
    <xf numFmtId="0" fontId="22" fillId="0" borderId="10" xfId="0" applyFont="1" applyBorder="1" applyAlignment="1">
      <alignment vertical="center"/>
    </xf>
    <xf numFmtId="0" fontId="37" fillId="0" borderId="10" xfId="0" applyFont="1" applyBorder="1" applyAlignment="1">
      <alignment horizontal="center" vertical="top" wrapText="1"/>
    </xf>
    <xf numFmtId="0" fontId="108" fillId="0" borderId="10" xfId="0" applyFont="1" applyBorder="1" applyAlignment="1">
      <alignment horizontal="justify" vertical="center"/>
    </xf>
    <xf numFmtId="0" fontId="39" fillId="0" borderId="10" xfId="0" applyFont="1" applyBorder="1" applyAlignment="1">
      <alignment/>
    </xf>
    <xf numFmtId="1" fontId="22" fillId="0" borderId="10" xfId="0" applyNumberFormat="1" applyFont="1" applyBorder="1" applyAlignment="1">
      <alignment vertical="center" wrapText="1"/>
    </xf>
    <xf numFmtId="1" fontId="22" fillId="34" borderId="10" xfId="0" applyNumberFormat="1" applyFont="1" applyFill="1" applyBorder="1" applyAlignment="1">
      <alignment horizontal="right" vertical="center"/>
    </xf>
    <xf numFmtId="0" fontId="0" fillId="0" borderId="10" xfId="0" applyBorder="1" applyAlignment="1">
      <alignment/>
    </xf>
    <xf numFmtId="0" fontId="5" fillId="0" borderId="10" xfId="0" applyFont="1" applyBorder="1" applyAlignment="1">
      <alignment vertical="top" wrapText="1"/>
    </xf>
    <xf numFmtId="0" fontId="5" fillId="0" borderId="10" xfId="0" applyFont="1" applyBorder="1" applyAlignment="1">
      <alignment horizontal="right" vertical="top" wrapText="1"/>
    </xf>
    <xf numFmtId="0" fontId="0" fillId="0" borderId="0" xfId="0" applyAlignment="1">
      <alignment horizontal="center"/>
    </xf>
    <xf numFmtId="0" fontId="62" fillId="0" borderId="20" xfId="0" applyFont="1" applyBorder="1" applyAlignment="1">
      <alignment horizontal="center" vertical="top" wrapText="1"/>
    </xf>
    <xf numFmtId="0" fontId="19" fillId="0" borderId="20" xfId="0" applyFont="1" applyBorder="1" applyAlignment="1">
      <alignment vertical="top" wrapText="1"/>
    </xf>
    <xf numFmtId="0" fontId="7" fillId="0" borderId="21" xfId="0" applyFont="1" applyBorder="1" applyAlignment="1">
      <alignment/>
    </xf>
    <xf numFmtId="0" fontId="36" fillId="0" borderId="21" xfId="0" applyFont="1" applyBorder="1" applyAlignment="1">
      <alignment vertical="center"/>
    </xf>
    <xf numFmtId="16" fontId="38" fillId="0" borderId="10" xfId="0" applyNumberFormat="1" applyFont="1" applyBorder="1" applyAlignment="1">
      <alignment vertical="top" wrapText="1"/>
    </xf>
    <xf numFmtId="0" fontId="38" fillId="0" borderId="10" xfId="0" applyNumberFormat="1" applyFont="1" applyBorder="1" applyAlignment="1">
      <alignment vertical="top" wrapText="1"/>
    </xf>
    <xf numFmtId="16" fontId="39" fillId="0" borderId="10" xfId="0" applyNumberFormat="1" applyFont="1" applyBorder="1" applyAlignment="1">
      <alignment vertical="center"/>
    </xf>
    <xf numFmtId="0" fontId="39" fillId="0" borderId="10" xfId="0" applyFont="1" applyBorder="1" applyAlignment="1">
      <alignment vertical="center"/>
    </xf>
    <xf numFmtId="0" fontId="68" fillId="0" borderId="10" xfId="0" applyFont="1" applyBorder="1" applyAlignment="1">
      <alignment vertical="center"/>
    </xf>
    <xf numFmtId="16" fontId="68" fillId="0" borderId="10" xfId="0" applyNumberFormat="1" applyFont="1" applyBorder="1" applyAlignment="1">
      <alignment/>
    </xf>
    <xf numFmtId="0" fontId="22" fillId="0" borderId="10" xfId="0" applyFont="1" applyBorder="1" applyAlignment="1">
      <alignment/>
    </xf>
    <xf numFmtId="0" fontId="22" fillId="0" borderId="10" xfId="0" applyFont="1" applyBorder="1" applyAlignment="1">
      <alignment horizontal="center"/>
    </xf>
    <xf numFmtId="0" fontId="41" fillId="0" borderId="0" xfId="0" applyFont="1" applyAlignment="1">
      <alignment horizontal="center"/>
    </xf>
    <xf numFmtId="0" fontId="77" fillId="0" borderId="10" xfId="0" applyFont="1" applyFill="1" applyBorder="1" applyAlignment="1">
      <alignment textRotation="90" wrapText="1"/>
    </xf>
    <xf numFmtId="0" fontId="0" fillId="0" borderId="10" xfId="0" applyBorder="1" applyAlignment="1">
      <alignment vertical="center"/>
    </xf>
    <xf numFmtId="1" fontId="0" fillId="0" borderId="10" xfId="0" applyNumberFormat="1" applyBorder="1" applyAlignment="1">
      <alignment vertical="center"/>
    </xf>
    <xf numFmtId="0" fontId="5" fillId="0" borderId="10" xfId="0" applyFont="1" applyBorder="1" applyAlignment="1">
      <alignment vertical="center"/>
    </xf>
    <xf numFmtId="1" fontId="5" fillId="0" borderId="10" xfId="0" applyNumberFormat="1" applyFont="1" applyBorder="1" applyAlignment="1">
      <alignment vertical="center"/>
    </xf>
    <xf numFmtId="0" fontId="0" fillId="0" borderId="10" xfId="0" applyBorder="1" applyAlignment="1">
      <alignment horizontal="center" vertical="center"/>
    </xf>
    <xf numFmtId="0" fontId="5" fillId="0" borderId="10" xfId="0" applyFont="1" applyBorder="1" applyAlignment="1">
      <alignment horizontal="center" vertical="center"/>
    </xf>
    <xf numFmtId="0" fontId="109" fillId="0" borderId="0" xfId="0" applyFont="1" applyAlignment="1">
      <alignment vertical="center"/>
    </xf>
    <xf numFmtId="0" fontId="103" fillId="0" borderId="0" xfId="0" applyFont="1" applyAlignment="1">
      <alignment/>
    </xf>
    <xf numFmtId="0" fontId="98" fillId="34" borderId="10" xfId="0" applyFont="1" applyFill="1" applyBorder="1" applyAlignment="1">
      <alignment/>
    </xf>
    <xf numFmtId="0" fontId="98" fillId="34" borderId="10" xfId="0" applyFont="1" applyFill="1" applyBorder="1" applyAlignment="1">
      <alignment horizontal="right"/>
    </xf>
    <xf numFmtId="0" fontId="98" fillId="0" borderId="0" xfId="0" applyFont="1" applyAlignment="1">
      <alignment/>
    </xf>
    <xf numFmtId="17" fontId="0" fillId="0" borderId="0" xfId="0" applyNumberFormat="1" applyAlignment="1">
      <alignment/>
    </xf>
    <xf numFmtId="49" fontId="74" fillId="0" borderId="0" xfId="0" applyNumberFormat="1" applyFont="1" applyAlignment="1">
      <alignment horizontal="center" vertical="center"/>
    </xf>
    <xf numFmtId="0" fontId="20" fillId="0" borderId="0" xfId="0" applyFont="1" applyAlignment="1">
      <alignment horizontal="center" vertical="top"/>
    </xf>
    <xf numFmtId="0" fontId="33" fillId="0" borderId="22" xfId="0" applyFont="1" applyBorder="1" applyAlignment="1">
      <alignment horizontal="center" vertical="center"/>
    </xf>
    <xf numFmtId="0" fontId="0" fillId="0" borderId="0" xfId="0" applyFont="1" applyAlignment="1">
      <alignment horizontal="center" vertical="center" wrapText="1"/>
    </xf>
    <xf numFmtId="0" fontId="19" fillId="0" borderId="23" xfId="0" applyFont="1" applyBorder="1" applyAlignment="1">
      <alignment horizontal="center" vertical="top" wrapText="1"/>
    </xf>
    <xf numFmtId="0" fontId="19" fillId="0" borderId="24" xfId="0" applyFont="1" applyBorder="1" applyAlignment="1">
      <alignment horizontal="center" vertical="top" wrapText="1"/>
    </xf>
    <xf numFmtId="0" fontId="4" fillId="0" borderId="25" xfId="0" applyFont="1" applyBorder="1" applyAlignment="1">
      <alignment horizontal="left" vertical="top"/>
    </xf>
    <xf numFmtId="0" fontId="4" fillId="0" borderId="26" xfId="0" applyFont="1" applyBorder="1" applyAlignment="1">
      <alignment horizontal="left" vertical="top"/>
    </xf>
    <xf numFmtId="0" fontId="62" fillId="0" borderId="27" xfId="0" applyFont="1" applyBorder="1" applyAlignment="1">
      <alignment horizontal="center" vertical="center"/>
    </xf>
    <xf numFmtId="0" fontId="62" fillId="0" borderId="11" xfId="0" applyFont="1" applyBorder="1" applyAlignment="1">
      <alignment horizontal="center" vertical="center"/>
    </xf>
    <xf numFmtId="0" fontId="15" fillId="0" borderId="0" xfId="0" applyFont="1" applyBorder="1" applyAlignment="1">
      <alignment horizontal="center"/>
    </xf>
    <xf numFmtId="0" fontId="17" fillId="0" borderId="0" xfId="0" applyFont="1" applyAlignment="1">
      <alignment horizontal="left" vertical="center" wrapText="1"/>
    </xf>
    <xf numFmtId="0" fontId="4" fillId="0" borderId="28" xfId="0" applyFont="1" applyBorder="1" applyAlignment="1">
      <alignment horizontal="left" vertical="top"/>
    </xf>
    <xf numFmtId="0" fontId="1" fillId="0" borderId="29" xfId="0" applyFont="1" applyBorder="1" applyAlignment="1">
      <alignment horizontal="left" vertical="top"/>
    </xf>
    <xf numFmtId="0" fontId="4" fillId="0" borderId="30" xfId="0" applyFont="1" applyBorder="1" applyAlignment="1">
      <alignment horizontal="left" vertical="top"/>
    </xf>
    <xf numFmtId="0" fontId="4" fillId="0" borderId="21" xfId="0" applyFont="1" applyBorder="1" applyAlignment="1">
      <alignment horizontal="left" vertical="top"/>
    </xf>
    <xf numFmtId="0" fontId="29" fillId="0" borderId="10" xfId="0" applyFont="1" applyBorder="1" applyAlignment="1">
      <alignment horizontal="center" vertical="top" wrapText="1"/>
    </xf>
    <xf numFmtId="0" fontId="22" fillId="0" borderId="0" xfId="0" applyFont="1" applyAlignment="1">
      <alignment horizontal="left" vertical="center" wrapText="1"/>
    </xf>
    <xf numFmtId="0" fontId="23" fillId="0" borderId="31" xfId="0" applyFont="1" applyBorder="1" applyAlignment="1">
      <alignment horizontal="center" vertical="top" wrapText="1"/>
    </xf>
    <xf numFmtId="0" fontId="37" fillId="0" borderId="14" xfId="0" applyFont="1" applyBorder="1" applyAlignment="1">
      <alignment horizontal="center" vertical="top" wrapText="1"/>
    </xf>
    <xf numFmtId="0" fontId="37" fillId="0" borderId="20" xfId="0" applyFont="1" applyBorder="1" applyAlignment="1">
      <alignment horizontal="center" vertical="top" wrapText="1"/>
    </xf>
    <xf numFmtId="0" fontId="29" fillId="0" borderId="23" xfId="0" applyFont="1" applyBorder="1" applyAlignment="1">
      <alignment horizontal="center" vertical="top" wrapText="1"/>
    </xf>
    <xf numFmtId="0" fontId="29" fillId="0" borderId="21" xfId="0" applyFont="1" applyBorder="1" applyAlignment="1">
      <alignment horizontal="center" vertical="top" wrapText="1"/>
    </xf>
    <xf numFmtId="0" fontId="37" fillId="0" borderId="19" xfId="0" applyFont="1" applyBorder="1" applyAlignment="1">
      <alignment horizontal="center" vertical="top" wrapText="1"/>
    </xf>
    <xf numFmtId="0" fontId="37" fillId="0" borderId="32" xfId="0" applyFont="1" applyBorder="1" applyAlignment="1">
      <alignment horizontal="center" vertical="top" wrapText="1"/>
    </xf>
    <xf numFmtId="0" fontId="37" fillId="0" borderId="33" xfId="0" applyFont="1" applyBorder="1" applyAlignment="1">
      <alignment horizontal="center" vertical="top" wrapText="1"/>
    </xf>
    <xf numFmtId="0" fontId="37" fillId="0" borderId="34" xfId="0" applyFont="1" applyBorder="1" applyAlignment="1">
      <alignment horizontal="center" vertical="top" wrapText="1"/>
    </xf>
    <xf numFmtId="0" fontId="38" fillId="0" borderId="20" xfId="0" applyFont="1" applyBorder="1" applyAlignment="1">
      <alignment horizontal="center" vertical="top" wrapText="1"/>
    </xf>
    <xf numFmtId="0" fontId="29" fillId="0" borderId="35" xfId="0" applyFont="1" applyBorder="1" applyAlignment="1">
      <alignment horizontal="center" vertical="top" wrapText="1"/>
    </xf>
    <xf numFmtId="0" fontId="29" fillId="0" borderId="14" xfId="0" applyFont="1" applyBorder="1" applyAlignment="1">
      <alignment horizontal="center" vertical="top" wrapText="1"/>
    </xf>
    <xf numFmtId="0" fontId="30" fillId="0" borderId="20" xfId="0" applyFont="1" applyBorder="1" applyAlignment="1">
      <alignment horizontal="center" vertical="top" wrapText="1"/>
    </xf>
    <xf numFmtId="0" fontId="62" fillId="0" borderId="20" xfId="0" applyFont="1" applyBorder="1" applyAlignment="1">
      <alignment horizontal="center" vertical="center" shrinkToFit="1"/>
    </xf>
    <xf numFmtId="0" fontId="62" fillId="0" borderId="34" xfId="0" applyFont="1" applyBorder="1" applyAlignment="1">
      <alignment horizontal="center" vertical="center" shrinkToFit="1"/>
    </xf>
    <xf numFmtId="0" fontId="62" fillId="0" borderId="36" xfId="0" applyFont="1" applyBorder="1" applyAlignment="1">
      <alignment horizontal="center" vertical="center" shrinkToFit="1"/>
    </xf>
    <xf numFmtId="0" fontId="66" fillId="0" borderId="20"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36" xfId="0" applyFont="1" applyBorder="1" applyAlignment="1">
      <alignment horizontal="center" vertical="center" wrapText="1"/>
    </xf>
    <xf numFmtId="1" fontId="68" fillId="0" borderId="20" xfId="0" applyNumberFormat="1" applyFont="1" applyBorder="1" applyAlignment="1" quotePrefix="1">
      <alignment horizontal="center" vertical="center"/>
    </xf>
    <xf numFmtId="1" fontId="68" fillId="0" borderId="34" xfId="0" applyNumberFormat="1" applyFont="1" applyBorder="1" applyAlignment="1" quotePrefix="1">
      <alignment horizontal="center" vertical="center"/>
    </xf>
    <xf numFmtId="1" fontId="68" fillId="0" borderId="36" xfId="0" applyNumberFormat="1" applyFont="1" applyBorder="1" applyAlignment="1" quotePrefix="1">
      <alignment horizontal="center" vertical="center"/>
    </xf>
    <xf numFmtId="0" fontId="79" fillId="0" borderId="0" xfId="0" applyFont="1" applyAlignment="1">
      <alignment horizontal="center" vertical="top"/>
    </xf>
    <xf numFmtId="0" fontId="37" fillId="0" borderId="15" xfId="0" applyFont="1" applyBorder="1" applyAlignment="1">
      <alignment horizontal="center" vertical="top" wrapText="1"/>
    </xf>
    <xf numFmtId="0" fontId="37" fillId="0" borderId="37" xfId="0" applyFont="1" applyBorder="1" applyAlignment="1">
      <alignment horizontal="center" vertical="top" wrapText="1"/>
    </xf>
    <xf numFmtId="0" fontId="21" fillId="0" borderId="0" xfId="0" applyFont="1" applyAlignment="1">
      <alignment horizontal="center" vertical="top" wrapText="1"/>
    </xf>
    <xf numFmtId="0" fontId="23" fillId="0" borderId="0" xfId="0" applyFont="1" applyAlignment="1">
      <alignment horizontal="center" vertical="top" wrapText="1"/>
    </xf>
    <xf numFmtId="0" fontId="22" fillId="0" borderId="0" xfId="0" applyFont="1" applyAlignment="1">
      <alignment horizontal="left" vertical="top" wrapText="1"/>
    </xf>
    <xf numFmtId="0" fontId="9" fillId="0" borderId="0" xfId="0" applyFont="1" applyAlignment="1">
      <alignment horizontal="left" vertical="top" wrapText="1"/>
    </xf>
    <xf numFmtId="0" fontId="12" fillId="0" borderId="0" xfId="0" applyFont="1" applyAlignment="1">
      <alignment horizontal="left" vertical="top" wrapText="1"/>
    </xf>
    <xf numFmtId="0" fontId="62" fillId="0" borderId="0" xfId="0" applyFont="1" applyAlignment="1">
      <alignment horizontal="left" vertical="center" wrapText="1"/>
    </xf>
    <xf numFmtId="0" fontId="19" fillId="0" borderId="0" xfId="0" applyFont="1" applyAlignment="1">
      <alignment horizontal="left" vertical="center" wrapText="1"/>
    </xf>
    <xf numFmtId="0" fontId="66" fillId="0" borderId="0" xfId="0" applyFont="1" applyAlignment="1">
      <alignment/>
    </xf>
    <xf numFmtId="0" fontId="98" fillId="0" borderId="10" xfId="0" applyFont="1" applyBorder="1" applyAlignment="1">
      <alignment horizontal="center" vertical="top" wrapText="1"/>
    </xf>
    <xf numFmtId="0" fontId="67" fillId="0" borderId="0" xfId="0" applyFont="1" applyAlignment="1">
      <alignment horizontal="left" vertical="center" wrapText="1"/>
    </xf>
    <xf numFmtId="0" fontId="66" fillId="0" borderId="0" xfId="0" applyFont="1" applyAlignment="1">
      <alignment horizontal="left" vertical="center" wrapText="1"/>
    </xf>
    <xf numFmtId="0" fontId="67" fillId="0" borderId="20" xfId="0" applyFont="1" applyBorder="1" applyAlignment="1">
      <alignment horizontal="center" vertical="center"/>
    </xf>
    <xf numFmtId="0" fontId="67" fillId="0" borderId="34" xfId="0" applyFont="1" applyBorder="1" applyAlignment="1">
      <alignment horizontal="center" vertical="center"/>
    </xf>
    <xf numFmtId="0" fontId="67" fillId="0" borderId="36" xfId="0" applyFont="1" applyBorder="1" applyAlignment="1">
      <alignment horizontal="center" vertical="center"/>
    </xf>
    <xf numFmtId="0" fontId="11" fillId="0" borderId="0" xfId="0" applyFont="1" applyAlignment="1">
      <alignment horizontal="left"/>
    </xf>
    <xf numFmtId="1" fontId="68" fillId="0" borderId="20" xfId="0" applyNumberFormat="1" applyFont="1" applyBorder="1" applyAlignment="1">
      <alignment horizontal="center" vertical="center" shrinkToFit="1"/>
    </xf>
    <xf numFmtId="1" fontId="68" fillId="0" borderId="34" xfId="0" applyNumberFormat="1" applyFont="1" applyBorder="1" applyAlignment="1">
      <alignment horizontal="center" vertical="center" shrinkToFit="1"/>
    </xf>
    <xf numFmtId="1" fontId="68" fillId="0" borderId="36" xfId="0" applyNumberFormat="1" applyFont="1" applyBorder="1" applyAlignment="1">
      <alignment horizontal="center" vertical="center" shrinkToFit="1"/>
    </xf>
    <xf numFmtId="1" fontId="67" fillId="0" borderId="0" xfId="0" applyNumberFormat="1" applyFont="1" applyAlignment="1">
      <alignment horizontal="left" vertical="center"/>
    </xf>
    <xf numFmtId="0" fontId="67" fillId="0" borderId="0" xfId="0" applyFont="1" applyAlignment="1">
      <alignment horizontal="left" vertical="center"/>
    </xf>
    <xf numFmtId="0" fontId="13" fillId="0" borderId="0" xfId="0" applyFont="1" applyAlignment="1">
      <alignment horizontal="left" vertical="top" wrapText="1"/>
    </xf>
    <xf numFmtId="0" fontId="40" fillId="0" borderId="0" xfId="0" applyFont="1" applyAlignment="1">
      <alignment horizontal="center"/>
    </xf>
    <xf numFmtId="0" fontId="98" fillId="0" borderId="10" xfId="0" applyFont="1" applyBorder="1" applyAlignment="1">
      <alignment horizontal="left" vertical="center" wrapText="1"/>
    </xf>
    <xf numFmtId="0" fontId="110" fillId="0" borderId="0" xfId="0" applyFont="1" applyAlignment="1">
      <alignment horizontal="center" vertical="center"/>
    </xf>
    <xf numFmtId="0" fontId="98" fillId="0" borderId="20" xfId="0" applyFont="1" applyBorder="1" applyAlignment="1">
      <alignment horizontal="center" vertical="center" wrapText="1"/>
    </xf>
    <xf numFmtId="0" fontId="98" fillId="0" borderId="36" xfId="0" applyFont="1" applyBorder="1" applyAlignment="1">
      <alignment horizontal="center" vertical="center" wrapText="1"/>
    </xf>
    <xf numFmtId="0" fontId="98" fillId="0" borderId="23" xfId="0" applyFont="1" applyBorder="1" applyAlignment="1">
      <alignment horizontal="center" vertical="center" wrapText="1"/>
    </xf>
    <xf numFmtId="0" fontId="98" fillId="0" borderId="21" xfId="0" applyFont="1" applyBorder="1" applyAlignment="1">
      <alignment horizontal="center" vertical="center" wrapText="1"/>
    </xf>
    <xf numFmtId="0" fontId="103" fillId="0" borderId="23" xfId="0" applyFont="1" applyBorder="1" applyAlignment="1">
      <alignment horizontal="center" vertical="center" wrapText="1"/>
    </xf>
    <xf numFmtId="0" fontId="103" fillId="0" borderId="35" xfId="0" applyFont="1" applyBorder="1" applyAlignment="1">
      <alignment horizontal="center" vertical="center" wrapText="1"/>
    </xf>
    <xf numFmtId="0" fontId="103" fillId="0" borderId="21"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25"/>
  <sheetViews>
    <sheetView tabSelected="1" zoomScale="80" zoomScaleNormal="80" workbookViewId="0" topLeftCell="A1">
      <pane xSplit="1" topLeftCell="B1" activePane="topRight" state="frozen"/>
      <selection pane="topLeft" activeCell="A1" sqref="A1"/>
      <selection pane="topRight" activeCell="AA14" sqref="AA14"/>
    </sheetView>
  </sheetViews>
  <sheetFormatPr defaultColWidth="9.140625" defaultRowHeight="12.75"/>
  <cols>
    <col min="1" max="1" width="4.140625" style="5" customWidth="1"/>
    <col min="2" max="2" width="7.8515625" style="5" customWidth="1"/>
    <col min="3" max="3" width="26.28125" style="5" customWidth="1"/>
    <col min="4" max="4" width="15.57421875" style="5" customWidth="1"/>
    <col min="5" max="5" width="6.421875" style="5" customWidth="1"/>
    <col min="6" max="6" width="4.421875" style="5" customWidth="1"/>
    <col min="7" max="7" width="5.00390625" style="5" customWidth="1"/>
    <col min="8" max="8" width="5.8515625" style="5" customWidth="1"/>
    <col min="9" max="9" width="9.421875" style="5" customWidth="1"/>
    <col min="10" max="10" width="4.140625" style="5" customWidth="1"/>
    <col min="11" max="11" width="8.140625" style="5" customWidth="1"/>
    <col min="12" max="12" width="7.00390625" style="5" customWidth="1"/>
    <col min="13" max="13" width="7.140625" style="5" customWidth="1"/>
    <col min="14" max="14" width="8.28125" style="5" customWidth="1"/>
    <col min="15" max="15" width="6.57421875" style="5" customWidth="1"/>
    <col min="16" max="16" width="3.8515625" style="5" customWidth="1"/>
    <col min="17" max="17" width="5.7109375" style="5" customWidth="1"/>
    <col min="18" max="18" width="4.8515625" style="5" customWidth="1"/>
    <col min="19" max="19" width="4.00390625" style="5" customWidth="1"/>
    <col min="20" max="20" width="4.8515625" style="5" customWidth="1"/>
    <col min="21" max="21" width="4.28125" style="5" customWidth="1"/>
    <col min="22" max="23" width="5.7109375" style="5" customWidth="1"/>
    <col min="24" max="24" width="5.421875" style="5" customWidth="1"/>
    <col min="25" max="26" width="4.28125" style="5" customWidth="1"/>
    <col min="27" max="27" width="6.57421875" style="5" customWidth="1"/>
    <col min="28" max="28" width="6.28125" style="5" customWidth="1"/>
    <col min="29" max="29" width="9.421875" style="5" customWidth="1"/>
    <col min="30" max="16384" width="9.140625" style="5" customWidth="1"/>
  </cols>
  <sheetData>
    <row r="1" spans="2:29" s="36" customFormat="1" ht="24.75" customHeight="1">
      <c r="B1" s="189" t="s">
        <v>145</v>
      </c>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row>
    <row r="2" spans="2:29" ht="21.75" customHeight="1">
      <c r="B2" s="190" t="s">
        <v>185</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row>
    <row r="3" spans="1:29" s="36" customFormat="1" ht="132" customHeight="1">
      <c r="A3" s="33" t="s">
        <v>65</v>
      </c>
      <c r="B3" s="37" t="s">
        <v>125</v>
      </c>
      <c r="C3" s="34" t="s">
        <v>66</v>
      </c>
      <c r="D3" s="35" t="s">
        <v>124</v>
      </c>
      <c r="E3" s="38" t="s">
        <v>123</v>
      </c>
      <c r="F3" s="38" t="s">
        <v>122</v>
      </c>
      <c r="G3" s="38" t="s">
        <v>0</v>
      </c>
      <c r="H3" s="39" t="s">
        <v>121</v>
      </c>
      <c r="I3" s="39" t="s">
        <v>67</v>
      </c>
      <c r="J3" s="39" t="s">
        <v>41</v>
      </c>
      <c r="K3" s="39" t="s">
        <v>155</v>
      </c>
      <c r="L3" s="39" t="s">
        <v>69</v>
      </c>
      <c r="M3" s="39" t="s">
        <v>156</v>
      </c>
      <c r="N3" s="39" t="s">
        <v>147</v>
      </c>
      <c r="O3" s="175" t="s">
        <v>148</v>
      </c>
      <c r="P3" s="39" t="s">
        <v>42</v>
      </c>
      <c r="Q3" s="39" t="s">
        <v>43</v>
      </c>
      <c r="R3" s="39" t="s">
        <v>44</v>
      </c>
      <c r="S3" s="39" t="s">
        <v>1</v>
      </c>
      <c r="T3" s="39" t="s">
        <v>2</v>
      </c>
      <c r="U3" s="39" t="s">
        <v>3</v>
      </c>
      <c r="V3" s="39" t="s">
        <v>45</v>
      </c>
      <c r="W3" s="39" t="s">
        <v>46</v>
      </c>
      <c r="X3" s="39" t="s">
        <v>47</v>
      </c>
      <c r="Y3" s="39" t="s">
        <v>48</v>
      </c>
      <c r="Z3" s="39" t="s">
        <v>49</v>
      </c>
      <c r="AA3" s="39" t="s">
        <v>139</v>
      </c>
      <c r="AB3" s="39" t="s">
        <v>138</v>
      </c>
      <c r="AC3" s="40" t="s">
        <v>120</v>
      </c>
    </row>
    <row r="4" spans="1:29" s="36" customFormat="1" ht="18.75" customHeight="1">
      <c r="A4" s="86"/>
      <c r="B4" s="85">
        <v>1</v>
      </c>
      <c r="C4" s="85">
        <v>2</v>
      </c>
      <c r="D4" s="85">
        <v>3</v>
      </c>
      <c r="E4" s="85">
        <v>4</v>
      </c>
      <c r="F4" s="85">
        <v>5</v>
      </c>
      <c r="G4" s="85">
        <v>6</v>
      </c>
      <c r="H4" s="85">
        <v>7</v>
      </c>
      <c r="I4" s="85">
        <v>8</v>
      </c>
      <c r="J4" s="85">
        <v>9</v>
      </c>
      <c r="K4" s="85">
        <v>10</v>
      </c>
      <c r="L4" s="85">
        <v>11</v>
      </c>
      <c r="M4" s="85">
        <v>12</v>
      </c>
      <c r="N4" s="85">
        <v>13</v>
      </c>
      <c r="O4" s="87">
        <v>14</v>
      </c>
      <c r="P4" s="85">
        <v>15</v>
      </c>
      <c r="Q4" s="85">
        <v>16</v>
      </c>
      <c r="R4" s="85">
        <v>17</v>
      </c>
      <c r="S4" s="85">
        <v>18</v>
      </c>
      <c r="T4" s="85">
        <v>19</v>
      </c>
      <c r="U4" s="85">
        <v>20</v>
      </c>
      <c r="V4" s="85">
        <v>21</v>
      </c>
      <c r="W4" s="85">
        <v>22</v>
      </c>
      <c r="X4" s="85">
        <v>23</v>
      </c>
      <c r="Y4" s="85">
        <v>24</v>
      </c>
      <c r="Z4" s="85">
        <v>25</v>
      </c>
      <c r="AA4" s="85">
        <v>26</v>
      </c>
      <c r="AB4" s="85">
        <v>27</v>
      </c>
      <c r="AC4" s="88">
        <v>28</v>
      </c>
    </row>
    <row r="5" spans="1:29" s="17" customFormat="1" ht="18.75" customHeight="1">
      <c r="A5" s="89">
        <v>1</v>
      </c>
      <c r="B5" s="18">
        <v>12396</v>
      </c>
      <c r="C5" s="45" t="s">
        <v>70</v>
      </c>
      <c r="D5" s="99" t="s">
        <v>57</v>
      </c>
      <c r="E5" s="20" t="s">
        <v>34</v>
      </c>
      <c r="F5" s="20">
        <v>1</v>
      </c>
      <c r="G5" s="20">
        <v>1</v>
      </c>
      <c r="H5" s="4">
        <v>30</v>
      </c>
      <c r="I5" s="21">
        <v>102800</v>
      </c>
      <c r="J5" s="22">
        <v>0</v>
      </c>
      <c r="K5" s="21">
        <f>ROUND((I5+J5)*0.34,0)</f>
        <v>34952</v>
      </c>
      <c r="L5" s="21">
        <v>3600</v>
      </c>
      <c r="M5" s="21">
        <f>ROUND(L5*0.34,0)</f>
        <v>1224</v>
      </c>
      <c r="N5" s="21">
        <f>ROUND((I5+J5)*0.18,0)</f>
        <v>18504</v>
      </c>
      <c r="O5" s="23">
        <v>0</v>
      </c>
      <c r="P5" s="21">
        <v>0</v>
      </c>
      <c r="Q5" s="19">
        <v>0</v>
      </c>
      <c r="R5" s="19">
        <v>0</v>
      </c>
      <c r="S5" s="19">
        <v>0</v>
      </c>
      <c r="T5" s="19">
        <v>0</v>
      </c>
      <c r="U5" s="19">
        <v>0</v>
      </c>
      <c r="V5" s="19">
        <v>0</v>
      </c>
      <c r="W5" s="19">
        <v>0</v>
      </c>
      <c r="X5" s="19">
        <v>0</v>
      </c>
      <c r="Y5" s="19">
        <v>0</v>
      </c>
      <c r="Z5" s="19">
        <v>0</v>
      </c>
      <c r="AA5" s="19">
        <v>0</v>
      </c>
      <c r="AB5" s="138">
        <v>0</v>
      </c>
      <c r="AC5" s="24">
        <f>SUM(I5:AB5)</f>
        <v>161080</v>
      </c>
    </row>
    <row r="6" spans="1:29" s="17" customFormat="1" ht="18.75" customHeight="1">
      <c r="A6" s="89">
        <v>2</v>
      </c>
      <c r="B6" s="19">
        <v>16957</v>
      </c>
      <c r="C6" s="45" t="s">
        <v>134</v>
      </c>
      <c r="D6" s="99" t="s">
        <v>74</v>
      </c>
      <c r="E6" s="20" t="s">
        <v>35</v>
      </c>
      <c r="F6" s="20">
        <v>1</v>
      </c>
      <c r="G6" s="20">
        <v>1</v>
      </c>
      <c r="H6" s="4">
        <v>30</v>
      </c>
      <c r="I6" s="21">
        <v>70000</v>
      </c>
      <c r="J6" s="22">
        <v>0</v>
      </c>
      <c r="K6" s="21">
        <f aca="true" t="shared" si="0" ref="K6:K25">ROUND((I6+J6)*0.34,0)</f>
        <v>23800</v>
      </c>
      <c r="L6" s="23">
        <v>1800</v>
      </c>
      <c r="M6" s="21">
        <f aca="true" t="shared" si="1" ref="M6:M25">ROUND(L6*0.34,0)</f>
        <v>612</v>
      </c>
      <c r="N6" s="21">
        <f aca="true" t="shared" si="2" ref="N6:N23">ROUND((I6+J6)*0.18,0)</f>
        <v>12600</v>
      </c>
      <c r="O6" s="23">
        <v>0</v>
      </c>
      <c r="P6" s="21">
        <v>0</v>
      </c>
      <c r="Q6" s="19">
        <v>0</v>
      </c>
      <c r="R6" s="19">
        <v>0</v>
      </c>
      <c r="S6" s="19">
        <v>0</v>
      </c>
      <c r="T6" s="19">
        <v>0</v>
      </c>
      <c r="U6" s="19">
        <v>0</v>
      </c>
      <c r="V6" s="19">
        <v>0</v>
      </c>
      <c r="W6" s="19">
        <v>0</v>
      </c>
      <c r="X6" s="19">
        <v>0</v>
      </c>
      <c r="Y6" s="19">
        <v>0</v>
      </c>
      <c r="Z6" s="19">
        <v>0</v>
      </c>
      <c r="AA6" s="19">
        <v>0</v>
      </c>
      <c r="AB6" s="138">
        <v>0</v>
      </c>
      <c r="AC6" s="24">
        <f aca="true" t="shared" si="3" ref="AC6:AC25">SUM(I6:AB6)</f>
        <v>108812</v>
      </c>
    </row>
    <row r="7" spans="1:29" s="17" customFormat="1" ht="18.75" customHeight="1">
      <c r="A7" s="89">
        <v>3</v>
      </c>
      <c r="B7" s="28">
        <v>68004</v>
      </c>
      <c r="C7" s="45" t="s">
        <v>131</v>
      </c>
      <c r="D7" s="99" t="s">
        <v>132</v>
      </c>
      <c r="E7" s="20" t="s">
        <v>35</v>
      </c>
      <c r="F7" s="20">
        <v>1</v>
      </c>
      <c r="G7" s="20">
        <v>1</v>
      </c>
      <c r="H7" s="4">
        <v>30</v>
      </c>
      <c r="I7" s="29">
        <v>60400</v>
      </c>
      <c r="J7" s="22">
        <v>0</v>
      </c>
      <c r="K7" s="21">
        <f t="shared" si="0"/>
        <v>20536</v>
      </c>
      <c r="L7" s="23">
        <v>1800</v>
      </c>
      <c r="M7" s="21">
        <f t="shared" si="1"/>
        <v>612</v>
      </c>
      <c r="N7" s="21">
        <f t="shared" si="2"/>
        <v>10872</v>
      </c>
      <c r="O7" s="23">
        <f>ROUND((14%*(I7+J7+K7)),0)</f>
        <v>11331</v>
      </c>
      <c r="P7" s="21">
        <v>0</v>
      </c>
      <c r="Q7" s="19">
        <v>0</v>
      </c>
      <c r="R7" s="19">
        <v>0</v>
      </c>
      <c r="S7" s="19">
        <v>0</v>
      </c>
      <c r="T7" s="19">
        <v>0</v>
      </c>
      <c r="U7" s="19">
        <v>0</v>
      </c>
      <c r="V7" s="19">
        <v>0</v>
      </c>
      <c r="W7" s="19">
        <v>0</v>
      </c>
      <c r="X7" s="19">
        <v>0</v>
      </c>
      <c r="Y7" s="19">
        <v>0</v>
      </c>
      <c r="Z7" s="19">
        <v>0</v>
      </c>
      <c r="AA7" s="19">
        <v>0</v>
      </c>
      <c r="AB7" s="138">
        <v>0</v>
      </c>
      <c r="AC7" s="24">
        <f t="shared" si="3"/>
        <v>105551</v>
      </c>
    </row>
    <row r="8" spans="1:29" s="17" customFormat="1" ht="18.75" customHeight="1">
      <c r="A8" s="89">
        <v>4</v>
      </c>
      <c r="B8" s="26">
        <v>59197</v>
      </c>
      <c r="C8" s="45" t="s">
        <v>135</v>
      </c>
      <c r="D8" s="99" t="s">
        <v>71</v>
      </c>
      <c r="E8" s="20" t="s">
        <v>35</v>
      </c>
      <c r="F8" s="20">
        <v>1</v>
      </c>
      <c r="G8" s="20">
        <v>1</v>
      </c>
      <c r="H8" s="4">
        <v>30</v>
      </c>
      <c r="I8" s="21">
        <v>56900</v>
      </c>
      <c r="J8" s="22">
        <v>0</v>
      </c>
      <c r="K8" s="21">
        <f t="shared" si="0"/>
        <v>19346</v>
      </c>
      <c r="L8" s="23">
        <v>1800</v>
      </c>
      <c r="M8" s="21">
        <f t="shared" si="1"/>
        <v>612</v>
      </c>
      <c r="N8" s="21">
        <f t="shared" si="2"/>
        <v>10242</v>
      </c>
      <c r="O8" s="23">
        <f>ROUND((14%*(I8+J8+K8)),0)</f>
        <v>10674</v>
      </c>
      <c r="P8" s="21">
        <v>0</v>
      </c>
      <c r="Q8" s="19">
        <v>0</v>
      </c>
      <c r="R8" s="19">
        <v>0</v>
      </c>
      <c r="S8" s="19">
        <v>0</v>
      </c>
      <c r="T8" s="19">
        <v>0</v>
      </c>
      <c r="U8" s="19">
        <v>0</v>
      </c>
      <c r="V8" s="19">
        <v>0</v>
      </c>
      <c r="W8" s="19">
        <v>0</v>
      </c>
      <c r="X8" s="19">
        <v>0</v>
      </c>
      <c r="Y8" s="19">
        <v>0</v>
      </c>
      <c r="Z8" s="19">
        <v>0</v>
      </c>
      <c r="AA8" s="19">
        <v>0</v>
      </c>
      <c r="AB8" s="138">
        <v>0</v>
      </c>
      <c r="AC8" s="24">
        <f t="shared" si="3"/>
        <v>99574</v>
      </c>
    </row>
    <row r="9" spans="1:29" s="17" customFormat="1" ht="18.75" customHeight="1">
      <c r="A9" s="89">
        <v>5</v>
      </c>
      <c r="B9" s="18">
        <v>55534</v>
      </c>
      <c r="C9" s="45" t="s">
        <v>150</v>
      </c>
      <c r="D9" s="99" t="s">
        <v>73</v>
      </c>
      <c r="E9" s="20" t="s">
        <v>36</v>
      </c>
      <c r="F9" s="20">
        <v>1</v>
      </c>
      <c r="G9" s="20">
        <v>1</v>
      </c>
      <c r="H9" s="4">
        <v>30</v>
      </c>
      <c r="I9" s="21">
        <v>72100</v>
      </c>
      <c r="J9" s="22">
        <v>0</v>
      </c>
      <c r="K9" s="21">
        <f t="shared" si="0"/>
        <v>24514</v>
      </c>
      <c r="L9" s="23">
        <v>1800</v>
      </c>
      <c r="M9" s="21">
        <f t="shared" si="1"/>
        <v>612</v>
      </c>
      <c r="N9" s="21">
        <f t="shared" si="2"/>
        <v>12978</v>
      </c>
      <c r="O9" s="23">
        <f>ROUND((14%*(I9+J9+K9)),0)</f>
        <v>13526</v>
      </c>
      <c r="P9" s="21">
        <v>0</v>
      </c>
      <c r="Q9" s="19">
        <v>0</v>
      </c>
      <c r="R9" s="19">
        <v>0</v>
      </c>
      <c r="S9" s="19">
        <v>0</v>
      </c>
      <c r="T9" s="19">
        <v>0</v>
      </c>
      <c r="U9" s="19">
        <v>0</v>
      </c>
      <c r="V9" s="19">
        <v>0</v>
      </c>
      <c r="W9" s="19">
        <v>0</v>
      </c>
      <c r="X9" s="19">
        <v>0</v>
      </c>
      <c r="Y9" s="19">
        <v>0</v>
      </c>
      <c r="Z9" s="19">
        <v>0</v>
      </c>
      <c r="AA9" s="19">
        <v>0</v>
      </c>
      <c r="AB9" s="19">
        <v>0</v>
      </c>
      <c r="AC9" s="24">
        <f t="shared" si="3"/>
        <v>125530</v>
      </c>
    </row>
    <row r="10" spans="1:29" s="17" customFormat="1" ht="18.75" customHeight="1">
      <c r="A10" s="89">
        <v>6</v>
      </c>
      <c r="B10" s="18">
        <v>100121</v>
      </c>
      <c r="C10" s="45" t="s">
        <v>152</v>
      </c>
      <c r="D10" s="99" t="s">
        <v>72</v>
      </c>
      <c r="E10" s="20" t="s">
        <v>36</v>
      </c>
      <c r="F10" s="20">
        <v>1</v>
      </c>
      <c r="G10" s="20">
        <v>1</v>
      </c>
      <c r="H10" s="4">
        <v>30</v>
      </c>
      <c r="I10" s="23">
        <v>74300</v>
      </c>
      <c r="J10" s="21">
        <v>0</v>
      </c>
      <c r="K10" s="21">
        <f t="shared" si="0"/>
        <v>25262</v>
      </c>
      <c r="L10" s="19">
        <v>1800</v>
      </c>
      <c r="M10" s="21">
        <f t="shared" si="1"/>
        <v>612</v>
      </c>
      <c r="N10" s="21">
        <f t="shared" si="2"/>
        <v>13374</v>
      </c>
      <c r="O10" s="19">
        <v>0</v>
      </c>
      <c r="P10" s="19">
        <v>0</v>
      </c>
      <c r="Q10" s="19">
        <v>0</v>
      </c>
      <c r="R10" s="19">
        <v>0</v>
      </c>
      <c r="S10" s="19">
        <v>0</v>
      </c>
      <c r="T10" s="19">
        <v>0</v>
      </c>
      <c r="U10" s="19">
        <v>0</v>
      </c>
      <c r="V10" s="19">
        <v>0</v>
      </c>
      <c r="W10" s="19">
        <v>0</v>
      </c>
      <c r="X10" s="19">
        <v>0</v>
      </c>
      <c r="Y10" s="19">
        <v>0</v>
      </c>
      <c r="Z10" s="19">
        <v>0</v>
      </c>
      <c r="AA10" s="19">
        <v>0</v>
      </c>
      <c r="AB10" s="19">
        <v>0</v>
      </c>
      <c r="AC10" s="24">
        <f t="shared" si="3"/>
        <v>115348</v>
      </c>
    </row>
    <row r="11" spans="1:29" s="17" customFormat="1" ht="18.75" customHeight="1">
      <c r="A11" s="89">
        <v>7</v>
      </c>
      <c r="B11" s="28">
        <v>3337</v>
      </c>
      <c r="C11" s="45" t="s">
        <v>76</v>
      </c>
      <c r="D11" s="129" t="s">
        <v>77</v>
      </c>
      <c r="E11" s="20" t="s">
        <v>37</v>
      </c>
      <c r="F11" s="20">
        <v>1</v>
      </c>
      <c r="G11" s="20">
        <v>1</v>
      </c>
      <c r="H11" s="4">
        <v>30</v>
      </c>
      <c r="I11" s="29">
        <v>87400</v>
      </c>
      <c r="J11" s="22">
        <v>0</v>
      </c>
      <c r="K11" s="21">
        <f t="shared" si="0"/>
        <v>29716</v>
      </c>
      <c r="L11" s="23">
        <v>3600</v>
      </c>
      <c r="M11" s="21">
        <f t="shared" si="1"/>
        <v>1224</v>
      </c>
      <c r="N11" s="21">
        <f t="shared" si="2"/>
        <v>15732</v>
      </c>
      <c r="O11" s="23">
        <v>0</v>
      </c>
      <c r="P11" s="21">
        <v>0</v>
      </c>
      <c r="Q11" s="19">
        <v>0</v>
      </c>
      <c r="R11" s="19">
        <v>0</v>
      </c>
      <c r="S11" s="19">
        <v>0</v>
      </c>
      <c r="T11" s="19">
        <v>0</v>
      </c>
      <c r="U11" s="19">
        <v>0</v>
      </c>
      <c r="V11" s="19">
        <v>0</v>
      </c>
      <c r="W11" s="19">
        <v>0</v>
      </c>
      <c r="X11" s="19">
        <v>0</v>
      </c>
      <c r="Y11" s="19">
        <v>0</v>
      </c>
      <c r="Z11" s="19">
        <v>0</v>
      </c>
      <c r="AA11" s="19">
        <v>0</v>
      </c>
      <c r="AB11" s="19">
        <v>0</v>
      </c>
      <c r="AC11" s="24">
        <f t="shared" si="3"/>
        <v>137672</v>
      </c>
    </row>
    <row r="12" spans="1:29" s="17" customFormat="1" ht="18.75" customHeight="1">
      <c r="A12" s="89">
        <v>8</v>
      </c>
      <c r="B12" s="28">
        <v>3429</v>
      </c>
      <c r="C12" s="45" t="s">
        <v>78</v>
      </c>
      <c r="D12" s="99" t="s">
        <v>79</v>
      </c>
      <c r="E12" s="20" t="s">
        <v>36</v>
      </c>
      <c r="F12" s="20">
        <v>1</v>
      </c>
      <c r="G12" s="20">
        <v>1</v>
      </c>
      <c r="H12" s="4">
        <v>30</v>
      </c>
      <c r="I12" s="29">
        <v>78800</v>
      </c>
      <c r="J12" s="22">
        <v>0</v>
      </c>
      <c r="K12" s="21">
        <f t="shared" si="0"/>
        <v>26792</v>
      </c>
      <c r="L12" s="23">
        <v>1800</v>
      </c>
      <c r="M12" s="21">
        <f t="shared" si="1"/>
        <v>612</v>
      </c>
      <c r="N12" s="21">
        <f t="shared" si="2"/>
        <v>14184</v>
      </c>
      <c r="O12" s="23">
        <v>0</v>
      </c>
      <c r="P12" s="21">
        <v>0</v>
      </c>
      <c r="Q12" s="19">
        <v>0</v>
      </c>
      <c r="R12" s="19">
        <v>0</v>
      </c>
      <c r="S12" s="19">
        <v>0</v>
      </c>
      <c r="T12" s="19">
        <v>0</v>
      </c>
      <c r="U12" s="19">
        <v>0</v>
      </c>
      <c r="V12" s="19">
        <v>0</v>
      </c>
      <c r="W12" s="19">
        <v>0</v>
      </c>
      <c r="X12" s="19">
        <v>0</v>
      </c>
      <c r="Y12" s="19">
        <v>0</v>
      </c>
      <c r="Z12" s="19">
        <v>0</v>
      </c>
      <c r="AA12" s="19">
        <v>0</v>
      </c>
      <c r="AB12" s="19">
        <v>0</v>
      </c>
      <c r="AC12" s="24">
        <f t="shared" si="3"/>
        <v>122188</v>
      </c>
    </row>
    <row r="13" spans="1:29" s="17" customFormat="1" ht="18.75" customHeight="1">
      <c r="A13" s="89">
        <v>9</v>
      </c>
      <c r="B13" s="128">
        <v>56193</v>
      </c>
      <c r="C13" s="45" t="s">
        <v>119</v>
      </c>
      <c r="D13" s="99" t="s">
        <v>75</v>
      </c>
      <c r="E13" s="20" t="s">
        <v>35</v>
      </c>
      <c r="F13" s="20">
        <v>1</v>
      </c>
      <c r="G13" s="20">
        <v>1</v>
      </c>
      <c r="H13" s="4">
        <v>30</v>
      </c>
      <c r="I13" s="29">
        <v>66000</v>
      </c>
      <c r="J13" s="22">
        <v>0</v>
      </c>
      <c r="K13" s="21">
        <f t="shared" si="0"/>
        <v>22440</v>
      </c>
      <c r="L13" s="23">
        <v>1800</v>
      </c>
      <c r="M13" s="21">
        <f t="shared" si="1"/>
        <v>612</v>
      </c>
      <c r="N13" s="21">
        <f t="shared" si="2"/>
        <v>11880</v>
      </c>
      <c r="O13" s="23">
        <f>ROUND((14%*(I13+J13+K13)),0)</f>
        <v>12382</v>
      </c>
      <c r="P13" s="21">
        <v>0</v>
      </c>
      <c r="Q13" s="19">
        <v>0</v>
      </c>
      <c r="R13" s="19">
        <v>0</v>
      </c>
      <c r="S13" s="19">
        <v>0</v>
      </c>
      <c r="T13" s="19">
        <v>0</v>
      </c>
      <c r="U13" s="19">
        <v>0</v>
      </c>
      <c r="V13" s="19">
        <v>0</v>
      </c>
      <c r="W13" s="19">
        <v>0</v>
      </c>
      <c r="X13" s="19">
        <v>0</v>
      </c>
      <c r="Y13" s="19">
        <v>0</v>
      </c>
      <c r="Z13" s="19">
        <v>0</v>
      </c>
      <c r="AA13" s="19">
        <v>0</v>
      </c>
      <c r="AB13" s="19">
        <v>0</v>
      </c>
      <c r="AC13" s="24">
        <f t="shared" si="3"/>
        <v>115114</v>
      </c>
    </row>
    <row r="14" spans="1:29" s="17" customFormat="1" ht="18.75" customHeight="1">
      <c r="A14" s="89">
        <v>10</v>
      </c>
      <c r="B14" s="28">
        <v>49024</v>
      </c>
      <c r="C14" s="45" t="s">
        <v>80</v>
      </c>
      <c r="D14" s="99" t="s">
        <v>81</v>
      </c>
      <c r="E14" s="20" t="s">
        <v>35</v>
      </c>
      <c r="F14" s="20">
        <v>1</v>
      </c>
      <c r="G14" s="20">
        <v>1</v>
      </c>
      <c r="H14" s="4">
        <v>30</v>
      </c>
      <c r="I14" s="29">
        <v>62200</v>
      </c>
      <c r="J14" s="22">
        <v>0</v>
      </c>
      <c r="K14" s="21">
        <f t="shared" si="0"/>
        <v>21148</v>
      </c>
      <c r="L14" s="23">
        <v>1800</v>
      </c>
      <c r="M14" s="21">
        <f t="shared" si="1"/>
        <v>612</v>
      </c>
      <c r="N14" s="21">
        <f t="shared" si="2"/>
        <v>11196</v>
      </c>
      <c r="O14" s="23">
        <f>ROUND((14%*(I14+J14+K14)),0)</f>
        <v>11669</v>
      </c>
      <c r="P14" s="21">
        <v>0</v>
      </c>
      <c r="Q14" s="19">
        <v>0</v>
      </c>
      <c r="R14" s="19">
        <v>0</v>
      </c>
      <c r="S14" s="19">
        <v>0</v>
      </c>
      <c r="T14" s="19">
        <v>0</v>
      </c>
      <c r="U14" s="19">
        <v>0</v>
      </c>
      <c r="V14" s="19">
        <v>0</v>
      </c>
      <c r="W14" s="19">
        <v>0</v>
      </c>
      <c r="X14" s="19">
        <v>0</v>
      </c>
      <c r="Y14" s="19">
        <v>0</v>
      </c>
      <c r="Z14" s="19">
        <v>0</v>
      </c>
      <c r="AA14" s="19">
        <v>0</v>
      </c>
      <c r="AB14" s="19">
        <v>0</v>
      </c>
      <c r="AC14" s="24">
        <f t="shared" si="3"/>
        <v>108625</v>
      </c>
    </row>
    <row r="15" spans="1:29" s="17" customFormat="1" ht="18.75" customHeight="1">
      <c r="A15" s="89">
        <v>11</v>
      </c>
      <c r="B15" s="28">
        <v>21665</v>
      </c>
      <c r="C15" s="45" t="s">
        <v>128</v>
      </c>
      <c r="D15" s="99" t="s">
        <v>129</v>
      </c>
      <c r="E15" s="20" t="s">
        <v>35</v>
      </c>
      <c r="F15" s="20">
        <v>1</v>
      </c>
      <c r="G15" s="20">
        <v>1</v>
      </c>
      <c r="H15" s="4">
        <v>30</v>
      </c>
      <c r="I15" s="29">
        <v>62200</v>
      </c>
      <c r="J15" s="22">
        <v>0</v>
      </c>
      <c r="K15" s="21">
        <f t="shared" si="0"/>
        <v>21148</v>
      </c>
      <c r="L15" s="23">
        <v>1800</v>
      </c>
      <c r="M15" s="21">
        <f t="shared" si="1"/>
        <v>612</v>
      </c>
      <c r="N15" s="21">
        <f t="shared" si="2"/>
        <v>11196</v>
      </c>
      <c r="O15" s="23">
        <v>0</v>
      </c>
      <c r="P15" s="21">
        <v>0</v>
      </c>
      <c r="Q15" s="19">
        <v>0</v>
      </c>
      <c r="R15" s="19">
        <v>0</v>
      </c>
      <c r="S15" s="19">
        <v>0</v>
      </c>
      <c r="T15" s="19">
        <v>0</v>
      </c>
      <c r="U15" s="19">
        <v>0</v>
      </c>
      <c r="V15" s="19">
        <v>0</v>
      </c>
      <c r="W15" s="19">
        <v>0</v>
      </c>
      <c r="X15" s="19">
        <v>0</v>
      </c>
      <c r="Y15" s="19">
        <v>0</v>
      </c>
      <c r="Z15" s="19">
        <v>0</v>
      </c>
      <c r="AA15" s="19">
        <v>0</v>
      </c>
      <c r="AB15" s="19">
        <v>0</v>
      </c>
      <c r="AC15" s="24">
        <f t="shared" si="3"/>
        <v>96956</v>
      </c>
    </row>
    <row r="16" spans="1:29" s="17" customFormat="1" ht="18.75" customHeight="1">
      <c r="A16" s="89">
        <v>12</v>
      </c>
      <c r="B16" s="25">
        <v>40930</v>
      </c>
      <c r="C16" s="45" t="s">
        <v>82</v>
      </c>
      <c r="D16" s="99" t="s">
        <v>83</v>
      </c>
      <c r="E16" s="20" t="s">
        <v>35</v>
      </c>
      <c r="F16" s="20">
        <v>6</v>
      </c>
      <c r="G16" s="20">
        <v>6</v>
      </c>
      <c r="H16" s="4">
        <v>30</v>
      </c>
      <c r="I16" s="27">
        <v>68000</v>
      </c>
      <c r="J16" s="22">
        <v>0</v>
      </c>
      <c r="K16" s="21">
        <f t="shared" si="0"/>
        <v>23120</v>
      </c>
      <c r="L16" s="23">
        <v>1800</v>
      </c>
      <c r="M16" s="21">
        <f t="shared" si="1"/>
        <v>612</v>
      </c>
      <c r="N16" s="21">
        <f t="shared" si="2"/>
        <v>12240</v>
      </c>
      <c r="O16" s="23">
        <v>0</v>
      </c>
      <c r="P16" s="21">
        <v>0</v>
      </c>
      <c r="Q16" s="19">
        <v>0</v>
      </c>
      <c r="R16" s="19">
        <v>0</v>
      </c>
      <c r="S16" s="19">
        <v>0</v>
      </c>
      <c r="T16" s="19">
        <v>0</v>
      </c>
      <c r="U16" s="19">
        <v>0</v>
      </c>
      <c r="V16" s="19">
        <v>0</v>
      </c>
      <c r="W16" s="19">
        <v>0</v>
      </c>
      <c r="X16" s="19">
        <v>0</v>
      </c>
      <c r="Y16" s="19">
        <v>0</v>
      </c>
      <c r="Z16" s="19">
        <v>0</v>
      </c>
      <c r="AA16" s="19">
        <v>0</v>
      </c>
      <c r="AB16" s="19">
        <v>0</v>
      </c>
      <c r="AC16" s="24">
        <f t="shared" si="3"/>
        <v>105772</v>
      </c>
    </row>
    <row r="17" spans="1:29" s="17" customFormat="1" ht="18.75" customHeight="1">
      <c r="A17" s="89">
        <v>13</v>
      </c>
      <c r="B17" s="25">
        <v>41917</v>
      </c>
      <c r="C17" s="45" t="s">
        <v>84</v>
      </c>
      <c r="D17" s="99" t="s">
        <v>83</v>
      </c>
      <c r="E17" s="20" t="s">
        <v>35</v>
      </c>
      <c r="F17" s="20">
        <v>0</v>
      </c>
      <c r="G17" s="20">
        <v>0</v>
      </c>
      <c r="H17" s="4">
        <v>30</v>
      </c>
      <c r="I17" s="27">
        <v>68000</v>
      </c>
      <c r="J17" s="22">
        <v>0</v>
      </c>
      <c r="K17" s="21">
        <f t="shared" si="0"/>
        <v>23120</v>
      </c>
      <c r="L17" s="23">
        <v>1800</v>
      </c>
      <c r="M17" s="21">
        <f t="shared" si="1"/>
        <v>612</v>
      </c>
      <c r="N17" s="21">
        <f t="shared" si="2"/>
        <v>12240</v>
      </c>
      <c r="O17" s="23">
        <v>0</v>
      </c>
      <c r="P17" s="21">
        <v>0</v>
      </c>
      <c r="Q17" s="19">
        <v>0</v>
      </c>
      <c r="R17" s="19">
        <v>0</v>
      </c>
      <c r="S17" s="19">
        <v>0</v>
      </c>
      <c r="T17" s="19">
        <v>0</v>
      </c>
      <c r="U17" s="19">
        <v>0</v>
      </c>
      <c r="V17" s="19">
        <v>0</v>
      </c>
      <c r="W17" s="19">
        <v>0</v>
      </c>
      <c r="X17" s="19">
        <v>0</v>
      </c>
      <c r="Y17" s="19">
        <v>0</v>
      </c>
      <c r="Z17" s="19">
        <v>0</v>
      </c>
      <c r="AA17" s="19">
        <v>0</v>
      </c>
      <c r="AB17" s="19">
        <v>0</v>
      </c>
      <c r="AC17" s="24">
        <f t="shared" si="3"/>
        <v>105772</v>
      </c>
    </row>
    <row r="18" spans="1:29" s="17" customFormat="1" ht="18.75" customHeight="1">
      <c r="A18" s="89">
        <v>14</v>
      </c>
      <c r="B18" s="25">
        <v>42032</v>
      </c>
      <c r="C18" s="45" t="s">
        <v>85</v>
      </c>
      <c r="D18" s="99" t="s">
        <v>83</v>
      </c>
      <c r="E18" s="20" t="s">
        <v>35</v>
      </c>
      <c r="F18" s="20">
        <v>0</v>
      </c>
      <c r="G18" s="20">
        <v>0</v>
      </c>
      <c r="H18" s="4">
        <v>30</v>
      </c>
      <c r="I18" s="27">
        <v>66000</v>
      </c>
      <c r="J18" s="22">
        <v>0</v>
      </c>
      <c r="K18" s="21">
        <f t="shared" si="0"/>
        <v>22440</v>
      </c>
      <c r="L18" s="23">
        <v>1800</v>
      </c>
      <c r="M18" s="21">
        <f t="shared" si="1"/>
        <v>612</v>
      </c>
      <c r="N18" s="21">
        <f t="shared" si="2"/>
        <v>11880</v>
      </c>
      <c r="O18" s="23">
        <v>0</v>
      </c>
      <c r="P18" s="21">
        <v>0</v>
      </c>
      <c r="Q18" s="19">
        <v>0</v>
      </c>
      <c r="R18" s="19">
        <v>0</v>
      </c>
      <c r="S18" s="19">
        <v>0</v>
      </c>
      <c r="T18" s="19">
        <v>0</v>
      </c>
      <c r="U18" s="19">
        <v>0</v>
      </c>
      <c r="V18" s="19">
        <v>0</v>
      </c>
      <c r="W18" s="19">
        <v>0</v>
      </c>
      <c r="X18" s="19">
        <v>0</v>
      </c>
      <c r="Y18" s="19">
        <v>0</v>
      </c>
      <c r="Z18" s="19">
        <v>0</v>
      </c>
      <c r="AA18" s="19">
        <v>0</v>
      </c>
      <c r="AB18" s="19">
        <v>0</v>
      </c>
      <c r="AC18" s="24">
        <f t="shared" si="3"/>
        <v>102732</v>
      </c>
    </row>
    <row r="19" spans="1:29" s="17" customFormat="1" ht="18.75" customHeight="1">
      <c r="A19" s="89">
        <v>15</v>
      </c>
      <c r="B19" s="25">
        <v>41297</v>
      </c>
      <c r="C19" s="45" t="s">
        <v>86</v>
      </c>
      <c r="D19" s="99" t="s">
        <v>83</v>
      </c>
      <c r="E19" s="20" t="s">
        <v>35</v>
      </c>
      <c r="F19" s="20">
        <v>0</v>
      </c>
      <c r="G19" s="20">
        <v>0</v>
      </c>
      <c r="H19" s="4">
        <v>30</v>
      </c>
      <c r="I19" s="27">
        <v>64100</v>
      </c>
      <c r="J19" s="22">
        <v>0</v>
      </c>
      <c r="K19" s="21">
        <f t="shared" si="0"/>
        <v>21794</v>
      </c>
      <c r="L19" s="23">
        <v>1800</v>
      </c>
      <c r="M19" s="21">
        <f t="shared" si="1"/>
        <v>612</v>
      </c>
      <c r="N19" s="21">
        <f t="shared" si="2"/>
        <v>11538</v>
      </c>
      <c r="O19" s="23">
        <v>0</v>
      </c>
      <c r="P19" s="21">
        <v>0</v>
      </c>
      <c r="Q19" s="19">
        <v>0</v>
      </c>
      <c r="R19" s="19">
        <v>0</v>
      </c>
      <c r="S19" s="19">
        <v>0</v>
      </c>
      <c r="T19" s="19">
        <v>0</v>
      </c>
      <c r="U19" s="19">
        <v>0</v>
      </c>
      <c r="V19" s="19">
        <v>0</v>
      </c>
      <c r="W19" s="19">
        <v>0</v>
      </c>
      <c r="X19" s="19">
        <v>0</v>
      </c>
      <c r="Y19" s="19">
        <v>0</v>
      </c>
      <c r="Z19" s="19">
        <v>0</v>
      </c>
      <c r="AA19" s="19">
        <v>0</v>
      </c>
      <c r="AB19" s="19">
        <v>0</v>
      </c>
      <c r="AC19" s="24">
        <f t="shared" si="3"/>
        <v>99844</v>
      </c>
    </row>
    <row r="20" spans="1:29" s="17" customFormat="1" ht="18.75" customHeight="1">
      <c r="A20" s="89">
        <v>16</v>
      </c>
      <c r="B20" s="19">
        <v>81724</v>
      </c>
      <c r="C20" s="45" t="s">
        <v>137</v>
      </c>
      <c r="D20" s="99" t="s">
        <v>83</v>
      </c>
      <c r="E20" s="20" t="s">
        <v>38</v>
      </c>
      <c r="F20" s="20">
        <v>0</v>
      </c>
      <c r="G20" s="20">
        <v>0</v>
      </c>
      <c r="H20" s="4">
        <v>30</v>
      </c>
      <c r="I20" s="27">
        <v>32250</v>
      </c>
      <c r="J20" s="22">
        <v>0</v>
      </c>
      <c r="K20" s="21">
        <f t="shared" si="0"/>
        <v>10965</v>
      </c>
      <c r="L20" s="23">
        <v>1500</v>
      </c>
      <c r="M20" s="21">
        <f t="shared" si="1"/>
        <v>510</v>
      </c>
      <c r="N20" s="21">
        <f t="shared" si="2"/>
        <v>5805</v>
      </c>
      <c r="O20" s="23">
        <f>ROUND((14%*(I20+J20+K20)),0)</f>
        <v>6050</v>
      </c>
      <c r="P20" s="21">
        <v>0</v>
      </c>
      <c r="Q20" s="19">
        <v>0</v>
      </c>
      <c r="R20" s="19">
        <v>0</v>
      </c>
      <c r="S20" s="19">
        <v>0</v>
      </c>
      <c r="T20" s="19">
        <v>0</v>
      </c>
      <c r="U20" s="19">
        <v>0</v>
      </c>
      <c r="V20" s="19">
        <v>0</v>
      </c>
      <c r="W20" s="19">
        <v>0</v>
      </c>
      <c r="X20" s="19">
        <v>0</v>
      </c>
      <c r="Y20" s="19">
        <v>0</v>
      </c>
      <c r="Z20" s="19">
        <v>0</v>
      </c>
      <c r="AA20" s="19">
        <v>0</v>
      </c>
      <c r="AB20" s="19">
        <v>0</v>
      </c>
      <c r="AC20" s="24">
        <f t="shared" si="3"/>
        <v>57080</v>
      </c>
    </row>
    <row r="21" spans="1:29" s="17" customFormat="1" ht="18.75" customHeight="1">
      <c r="A21" s="89">
        <v>17</v>
      </c>
      <c r="B21" s="19">
        <v>62366</v>
      </c>
      <c r="C21" s="45" t="s">
        <v>149</v>
      </c>
      <c r="D21" s="99" t="s">
        <v>83</v>
      </c>
      <c r="E21" s="20" t="s">
        <v>38</v>
      </c>
      <c r="F21" s="20">
        <v>0</v>
      </c>
      <c r="G21" s="20">
        <v>0</v>
      </c>
      <c r="H21" s="4">
        <v>30</v>
      </c>
      <c r="I21" s="27">
        <v>42300</v>
      </c>
      <c r="J21" s="22">
        <v>0</v>
      </c>
      <c r="K21" s="21">
        <f t="shared" si="0"/>
        <v>14382</v>
      </c>
      <c r="L21" s="23">
        <v>1800</v>
      </c>
      <c r="M21" s="21">
        <f t="shared" si="1"/>
        <v>612</v>
      </c>
      <c r="N21" s="21">
        <f t="shared" si="2"/>
        <v>7614</v>
      </c>
      <c r="O21" s="23">
        <f>ROUND((14%*(I21+J21+K21)),0)</f>
        <v>7935</v>
      </c>
      <c r="P21" s="21">
        <v>0</v>
      </c>
      <c r="Q21" s="19">
        <v>0</v>
      </c>
      <c r="R21" s="19">
        <v>0</v>
      </c>
      <c r="S21" s="19">
        <v>0</v>
      </c>
      <c r="T21" s="19">
        <v>0</v>
      </c>
      <c r="U21" s="19">
        <v>0</v>
      </c>
      <c r="V21" s="19">
        <v>0</v>
      </c>
      <c r="W21" s="19">
        <v>0</v>
      </c>
      <c r="X21" s="19">
        <v>0</v>
      </c>
      <c r="Y21" s="19">
        <v>0</v>
      </c>
      <c r="Z21" s="19">
        <v>0</v>
      </c>
      <c r="AA21" s="19">
        <v>0</v>
      </c>
      <c r="AB21" s="19">
        <v>0</v>
      </c>
      <c r="AC21" s="24">
        <f t="shared" si="3"/>
        <v>74643</v>
      </c>
    </row>
    <row r="22" spans="1:29" s="17" customFormat="1" ht="18.75" customHeight="1">
      <c r="A22" s="89">
        <v>18</v>
      </c>
      <c r="B22" s="28">
        <v>60554</v>
      </c>
      <c r="C22" s="45" t="s">
        <v>87</v>
      </c>
      <c r="D22" s="100" t="s">
        <v>88</v>
      </c>
      <c r="E22" s="20" t="s">
        <v>38</v>
      </c>
      <c r="F22" s="20">
        <v>1</v>
      </c>
      <c r="G22" s="20">
        <v>1</v>
      </c>
      <c r="H22" s="4">
        <v>30</v>
      </c>
      <c r="I22" s="29">
        <v>43600</v>
      </c>
      <c r="J22" s="22">
        <v>0</v>
      </c>
      <c r="K22" s="21">
        <f t="shared" si="0"/>
        <v>14824</v>
      </c>
      <c r="L22" s="23">
        <v>3600</v>
      </c>
      <c r="M22" s="21">
        <f t="shared" si="1"/>
        <v>1224</v>
      </c>
      <c r="N22" s="21">
        <f t="shared" si="2"/>
        <v>7848</v>
      </c>
      <c r="O22" s="23">
        <f>ROUND((14%*(I22+J22+K22)),0)</f>
        <v>8179</v>
      </c>
      <c r="P22" s="21">
        <v>0</v>
      </c>
      <c r="Q22" s="19">
        <v>0</v>
      </c>
      <c r="R22" s="19">
        <v>0</v>
      </c>
      <c r="S22" s="19">
        <v>0</v>
      </c>
      <c r="T22" s="19">
        <v>0</v>
      </c>
      <c r="U22" s="19">
        <v>0</v>
      </c>
      <c r="V22" s="19">
        <v>0</v>
      </c>
      <c r="W22" s="19">
        <v>0</v>
      </c>
      <c r="X22" s="19">
        <v>0</v>
      </c>
      <c r="Y22" s="19">
        <v>0</v>
      </c>
      <c r="Z22" s="19">
        <v>0</v>
      </c>
      <c r="AA22" s="19">
        <v>0</v>
      </c>
      <c r="AB22" s="19">
        <v>0</v>
      </c>
      <c r="AC22" s="24">
        <f t="shared" si="3"/>
        <v>79275</v>
      </c>
    </row>
    <row r="23" spans="1:29" s="17" customFormat="1" ht="18.75" customHeight="1">
      <c r="A23" s="89">
        <v>19</v>
      </c>
      <c r="B23" s="19">
        <v>2900</v>
      </c>
      <c r="C23" s="45" t="s">
        <v>89</v>
      </c>
      <c r="D23" s="99" t="s">
        <v>91</v>
      </c>
      <c r="E23" s="20" t="s">
        <v>39</v>
      </c>
      <c r="F23" s="20">
        <v>1</v>
      </c>
      <c r="G23" s="20">
        <v>1</v>
      </c>
      <c r="H23" s="4">
        <v>30</v>
      </c>
      <c r="I23" s="18">
        <v>44100</v>
      </c>
      <c r="J23" s="22">
        <v>0</v>
      </c>
      <c r="K23" s="21">
        <f t="shared" si="0"/>
        <v>14994</v>
      </c>
      <c r="L23" s="23">
        <v>1800</v>
      </c>
      <c r="M23" s="21">
        <f t="shared" si="1"/>
        <v>612</v>
      </c>
      <c r="N23" s="21">
        <f t="shared" si="2"/>
        <v>7938</v>
      </c>
      <c r="O23" s="23">
        <v>0</v>
      </c>
      <c r="P23" s="21">
        <v>0</v>
      </c>
      <c r="Q23" s="19">
        <v>700</v>
      </c>
      <c r="R23" s="19">
        <v>0</v>
      </c>
      <c r="S23" s="19">
        <v>0</v>
      </c>
      <c r="T23" s="19">
        <v>0</v>
      </c>
      <c r="U23" s="19">
        <v>0</v>
      </c>
      <c r="V23" s="19">
        <v>0</v>
      </c>
      <c r="W23" s="19">
        <v>0</v>
      </c>
      <c r="X23" s="19">
        <v>0</v>
      </c>
      <c r="Y23" s="19">
        <v>0</v>
      </c>
      <c r="Z23" s="19">
        <v>0</v>
      </c>
      <c r="AA23" s="19">
        <v>0</v>
      </c>
      <c r="AB23" s="19">
        <v>0</v>
      </c>
      <c r="AC23" s="24">
        <f t="shared" si="3"/>
        <v>70144</v>
      </c>
    </row>
    <row r="24" spans="1:29" s="17" customFormat="1" ht="18.75" customHeight="1">
      <c r="A24" s="89">
        <v>20</v>
      </c>
      <c r="B24" s="25">
        <v>62375</v>
      </c>
      <c r="C24" s="45" t="s">
        <v>116</v>
      </c>
      <c r="D24" s="99" t="s">
        <v>92</v>
      </c>
      <c r="E24" s="20" t="s">
        <v>40</v>
      </c>
      <c r="F24" s="20">
        <v>1</v>
      </c>
      <c r="G24" s="20">
        <v>1</v>
      </c>
      <c r="H24" s="4">
        <v>30</v>
      </c>
      <c r="I24" s="29">
        <v>23800</v>
      </c>
      <c r="J24" s="22">
        <v>0</v>
      </c>
      <c r="K24" s="21">
        <f t="shared" si="0"/>
        <v>8092</v>
      </c>
      <c r="L24" s="23">
        <v>900</v>
      </c>
      <c r="M24" s="21">
        <f t="shared" si="1"/>
        <v>306</v>
      </c>
      <c r="N24" s="21">
        <v>0</v>
      </c>
      <c r="O24" s="23">
        <f>ROUND((14%*(I24+J24+K24)),0)</f>
        <v>4465</v>
      </c>
      <c r="P24" s="21">
        <v>0</v>
      </c>
      <c r="Q24" s="19">
        <v>0</v>
      </c>
      <c r="R24" s="19">
        <v>0</v>
      </c>
      <c r="S24" s="19">
        <v>0</v>
      </c>
      <c r="T24" s="19">
        <v>0</v>
      </c>
      <c r="U24" s="19">
        <v>0</v>
      </c>
      <c r="V24" s="19">
        <v>0</v>
      </c>
      <c r="W24" s="19">
        <v>0</v>
      </c>
      <c r="X24" s="19">
        <v>0</v>
      </c>
      <c r="Y24" s="19">
        <v>0</v>
      </c>
      <c r="Z24" s="19">
        <v>0</v>
      </c>
      <c r="AA24" s="19">
        <v>0</v>
      </c>
      <c r="AB24" s="19">
        <v>0</v>
      </c>
      <c r="AC24" s="24">
        <f t="shared" si="3"/>
        <v>37563</v>
      </c>
    </row>
    <row r="25" spans="1:29" s="17" customFormat="1" ht="18.75" customHeight="1">
      <c r="A25" s="89">
        <v>21</v>
      </c>
      <c r="B25" s="25">
        <v>41775</v>
      </c>
      <c r="C25" s="45" t="s">
        <v>136</v>
      </c>
      <c r="D25" s="99" t="s">
        <v>90</v>
      </c>
      <c r="E25" s="20" t="s">
        <v>144</v>
      </c>
      <c r="F25" s="20">
        <v>3</v>
      </c>
      <c r="G25" s="20">
        <v>1</v>
      </c>
      <c r="H25" s="4">
        <v>30</v>
      </c>
      <c r="I25" s="29">
        <v>39800</v>
      </c>
      <c r="J25" s="22">
        <v>0</v>
      </c>
      <c r="K25" s="21">
        <f t="shared" si="0"/>
        <v>13532</v>
      </c>
      <c r="L25" s="23">
        <v>1800</v>
      </c>
      <c r="M25" s="21">
        <f t="shared" si="1"/>
        <v>612</v>
      </c>
      <c r="N25" s="21">
        <v>0</v>
      </c>
      <c r="O25" s="23">
        <v>0</v>
      </c>
      <c r="P25" s="21">
        <v>0</v>
      </c>
      <c r="Q25" s="19">
        <v>0</v>
      </c>
      <c r="R25" s="19">
        <v>0</v>
      </c>
      <c r="S25" s="19">
        <v>0</v>
      </c>
      <c r="T25" s="19">
        <v>0</v>
      </c>
      <c r="U25" s="19">
        <v>0</v>
      </c>
      <c r="V25" s="19">
        <v>0</v>
      </c>
      <c r="W25" s="19">
        <v>0</v>
      </c>
      <c r="X25" s="19">
        <v>0</v>
      </c>
      <c r="Y25" s="19">
        <v>0</v>
      </c>
      <c r="Z25" s="19">
        <v>0</v>
      </c>
      <c r="AA25" s="19">
        <v>0</v>
      </c>
      <c r="AB25" s="19">
        <v>0</v>
      </c>
      <c r="AC25" s="24">
        <f t="shared" si="3"/>
        <v>55744</v>
      </c>
    </row>
  </sheetData>
  <sheetProtection/>
  <mergeCells count="2">
    <mergeCell ref="B1:AC1"/>
    <mergeCell ref="B2:AC2"/>
  </mergeCells>
  <printOptions/>
  <pageMargins left="1.2" right="0.7" top="0.5" bottom="0.25" header="0.3" footer="0.3"/>
  <pageSetup horizontalDpi="600" verticalDpi="600" orientation="landscape" paperSize="5" scale="76" r:id="rId1"/>
</worksheet>
</file>

<file path=xl/worksheets/sheet2.xml><?xml version="1.0" encoding="utf-8"?>
<worksheet xmlns="http://schemas.openxmlformats.org/spreadsheetml/2006/main" xmlns:r="http://schemas.openxmlformats.org/officeDocument/2006/relationships">
  <dimension ref="A1:J39"/>
  <sheetViews>
    <sheetView zoomScalePageLayoutView="0" workbookViewId="0" topLeftCell="A1">
      <selection activeCell="F16" sqref="F16"/>
    </sheetView>
  </sheetViews>
  <sheetFormatPr defaultColWidth="9.140625" defaultRowHeight="12.75"/>
  <cols>
    <col min="1" max="1" width="4.8515625" style="0" customWidth="1"/>
    <col min="2" max="2" width="7.8515625" style="0" customWidth="1"/>
    <col min="3" max="3" width="25.421875" style="0" customWidth="1"/>
    <col min="4" max="4" width="17.140625" style="0" customWidth="1"/>
    <col min="5" max="5" width="8.28125" style="0" customWidth="1"/>
    <col min="6" max="6" width="7.421875" style="0" customWidth="1"/>
    <col min="7" max="7" width="8.00390625" style="0" customWidth="1"/>
    <col min="8" max="8" width="7.7109375" style="0" customWidth="1"/>
    <col min="9" max="9" width="14.7109375" style="0" customWidth="1"/>
    <col min="10" max="10" width="9.140625" style="0" customWidth="1"/>
  </cols>
  <sheetData>
    <row r="1" spans="1:10" ht="24.75" customHeight="1">
      <c r="A1" s="189" t="s">
        <v>157</v>
      </c>
      <c r="B1" s="189"/>
      <c r="C1" s="189"/>
      <c r="D1" s="189"/>
      <c r="E1" s="189"/>
      <c r="F1" s="189"/>
      <c r="G1" s="189"/>
      <c r="H1" s="189"/>
      <c r="I1" s="189"/>
      <c r="J1" s="189"/>
    </row>
    <row r="3" spans="1:10" ht="14.25">
      <c r="A3" s="5" t="s">
        <v>158</v>
      </c>
      <c r="B3" s="5"/>
      <c r="C3" s="5"/>
      <c r="D3" s="5"/>
      <c r="E3" s="5"/>
      <c r="F3" s="5"/>
      <c r="G3" s="5"/>
      <c r="H3" s="5"/>
      <c r="I3" s="5" t="s">
        <v>183</v>
      </c>
      <c r="J3" s="5"/>
    </row>
    <row r="5" spans="1:9" ht="15.75">
      <c r="A5" s="3" t="s">
        <v>30</v>
      </c>
      <c r="I5" s="174"/>
    </row>
    <row r="6" ht="12.75">
      <c r="A6" s="3" t="s">
        <v>33</v>
      </c>
    </row>
    <row r="7" ht="12.75">
      <c r="A7" s="3" t="s">
        <v>31</v>
      </c>
    </row>
    <row r="8" ht="12.75">
      <c r="A8" s="3" t="s">
        <v>32</v>
      </c>
    </row>
    <row r="9" ht="9" customHeight="1"/>
    <row r="10" spans="1:10" ht="25.5" customHeight="1">
      <c r="A10" s="199" t="s">
        <v>184</v>
      </c>
      <c r="B10" s="199"/>
      <c r="C10" s="199"/>
      <c r="D10" s="199"/>
      <c r="E10" s="199"/>
      <c r="F10" s="199"/>
      <c r="G10" s="199"/>
      <c r="H10" s="199"/>
      <c r="I10" s="199"/>
      <c r="J10" s="199"/>
    </row>
    <row r="12" ht="16.5" customHeight="1">
      <c r="A12" s="3" t="s">
        <v>52</v>
      </c>
    </row>
    <row r="13" spans="1:10" ht="18.75" customHeight="1">
      <c r="A13" s="191" t="s">
        <v>51</v>
      </c>
      <c r="B13" s="191"/>
      <c r="C13" s="191"/>
      <c r="D13" s="191"/>
      <c r="E13" s="191"/>
      <c r="F13" s="191"/>
      <c r="G13" s="191"/>
      <c r="H13" s="191"/>
      <c r="I13" s="191"/>
      <c r="J13" s="191"/>
    </row>
    <row r="14" ht="13.5" thickBot="1"/>
    <row r="15" spans="1:10" s="15" customFormat="1" ht="45">
      <c r="A15" s="111" t="s">
        <v>93</v>
      </c>
      <c r="B15" s="112" t="s">
        <v>94</v>
      </c>
      <c r="C15" s="113" t="s">
        <v>95</v>
      </c>
      <c r="D15" s="113" t="s">
        <v>96</v>
      </c>
      <c r="E15" s="113" t="s">
        <v>99</v>
      </c>
      <c r="F15" s="112" t="s">
        <v>100</v>
      </c>
      <c r="G15" s="112" t="s">
        <v>68</v>
      </c>
      <c r="H15" s="112" t="s">
        <v>101</v>
      </c>
      <c r="I15" s="112" t="s">
        <v>97</v>
      </c>
      <c r="J15" s="119" t="s">
        <v>98</v>
      </c>
    </row>
    <row r="16" spans="1:10" s="14" customFormat="1" ht="19.5" customHeight="1">
      <c r="A16" s="114">
        <v>1</v>
      </c>
      <c r="B16" s="134">
        <v>61250</v>
      </c>
      <c r="C16" s="41" t="str">
        <f>'PAY BILL'!C5</f>
        <v>श्री श्रीधर पाण्डेय</v>
      </c>
      <c r="D16" s="41" t="str">
        <f>'PAY BILL'!D5</f>
        <v>प्राचार्य</v>
      </c>
      <c r="E16" s="22" t="e">
        <f>'PAY BILL'!#REF!</f>
        <v>#REF!</v>
      </c>
      <c r="F16" s="22" t="e">
        <f>'PAY BILL'!#REF!</f>
        <v>#REF!</v>
      </c>
      <c r="G16" s="22" t="e">
        <f>SUM(E16:F16)</f>
        <v>#REF!</v>
      </c>
      <c r="H16" s="42"/>
      <c r="I16" s="43"/>
      <c r="J16" s="120"/>
    </row>
    <row r="17" spans="1:10" s="14" customFormat="1" ht="24" customHeight="1">
      <c r="A17" s="114">
        <v>2</v>
      </c>
      <c r="B17" s="134">
        <v>47048</v>
      </c>
      <c r="C17" s="41" t="str">
        <f>'PAY BILL'!C6</f>
        <v>श्री कन्हैया लाल मिश्र</v>
      </c>
      <c r="D17" s="41" t="str">
        <f>'PAY BILL'!D6</f>
        <v>प्र.स्ना.शि. (संस्कृत)</v>
      </c>
      <c r="E17" s="22" t="e">
        <f>'PAY BILL'!#REF!</f>
        <v>#REF!</v>
      </c>
      <c r="F17" s="22" t="e">
        <f>'PAY BILL'!#REF!</f>
        <v>#REF!</v>
      </c>
      <c r="G17" s="22" t="e">
        <f>SUM(E17:F17)</f>
        <v>#REF!</v>
      </c>
      <c r="H17" s="139"/>
      <c r="I17" s="139"/>
      <c r="J17" s="140"/>
    </row>
    <row r="18" spans="1:10" s="14" customFormat="1" ht="19.5" customHeight="1">
      <c r="A18" s="114">
        <v>3</v>
      </c>
      <c r="B18" s="134">
        <v>15881</v>
      </c>
      <c r="C18" s="41" t="str">
        <f>'PAY BILL'!C11</f>
        <v>श्री रमेश राव</v>
      </c>
      <c r="D18" s="41" t="str">
        <f>'PAY BILL'!D11</f>
        <v>पुस्तकालयाध्यक्ष</v>
      </c>
      <c r="E18" s="22" t="e">
        <f>'PAY BILL'!#REF!</f>
        <v>#REF!</v>
      </c>
      <c r="F18" s="22" t="e">
        <f>'PAY BILL'!#REF!</f>
        <v>#REF!</v>
      </c>
      <c r="G18" s="22" t="e">
        <f aca="true" t="shared" si="0" ref="G18:G27">SUM(E18:F18)</f>
        <v>#REF!</v>
      </c>
      <c r="H18" s="42"/>
      <c r="I18" s="43"/>
      <c r="J18" s="121"/>
    </row>
    <row r="19" spans="1:10" s="14" customFormat="1" ht="19.5" customHeight="1">
      <c r="A19" s="114">
        <v>4</v>
      </c>
      <c r="B19" s="134">
        <v>43399</v>
      </c>
      <c r="C19" s="41" t="str">
        <f>'PAY BILL'!C12</f>
        <v>श्री राजेश सोनकर</v>
      </c>
      <c r="D19" s="41" t="str">
        <f>'PAY BILL'!D12</f>
        <v>प्र.स्ना.शि. (शा.शि.)</v>
      </c>
      <c r="E19" s="22" t="e">
        <f>'PAY BILL'!#REF!</f>
        <v>#REF!</v>
      </c>
      <c r="F19" s="22" t="e">
        <f>'PAY BILL'!#REF!</f>
        <v>#REF!</v>
      </c>
      <c r="G19" s="22" t="e">
        <f t="shared" si="0"/>
        <v>#REF!</v>
      </c>
      <c r="H19" s="42"/>
      <c r="I19" s="43"/>
      <c r="J19" s="121"/>
    </row>
    <row r="20" spans="1:10" s="14" customFormat="1" ht="19.5" customHeight="1">
      <c r="A20" s="114">
        <v>5</v>
      </c>
      <c r="B20" s="135">
        <v>78112</v>
      </c>
      <c r="C20" s="41" t="str">
        <f>'PAY BILL'!C15</f>
        <v>श्रीमती अनन्या सिंह</v>
      </c>
      <c r="D20" s="130" t="s">
        <v>130</v>
      </c>
      <c r="E20" s="22" t="e">
        <f>'PAY BILL'!#REF!</f>
        <v>#REF!</v>
      </c>
      <c r="F20" s="131">
        <v>0</v>
      </c>
      <c r="G20" s="22" t="e">
        <f>SUM(E20:F20)</f>
        <v>#REF!</v>
      </c>
      <c r="H20" s="42"/>
      <c r="I20" s="43"/>
      <c r="J20" s="121"/>
    </row>
    <row r="21" spans="1:10" s="14" customFormat="1" ht="19.5" customHeight="1">
      <c r="A21" s="114">
        <v>6</v>
      </c>
      <c r="B21" s="136">
        <v>41418</v>
      </c>
      <c r="C21" s="41" t="str">
        <f>'PAY BILL'!C16</f>
        <v>श्री लक्ष्मण चौधरी</v>
      </c>
      <c r="D21" s="41" t="str">
        <f>'PAY BILL'!D16</f>
        <v>प्राथमिक शिक्षक</v>
      </c>
      <c r="E21" s="22" t="e">
        <f>'PAY BILL'!#REF!</f>
        <v>#REF!</v>
      </c>
      <c r="F21" s="22" t="e">
        <f>'PAY BILL'!#REF!</f>
        <v>#REF!</v>
      </c>
      <c r="G21" s="22" t="e">
        <f t="shared" si="0"/>
        <v>#REF!</v>
      </c>
      <c r="H21" s="22"/>
      <c r="I21" s="43"/>
      <c r="J21" s="121"/>
    </row>
    <row r="22" spans="1:10" s="16" customFormat="1" ht="19.5" customHeight="1">
      <c r="A22" s="114">
        <v>7</v>
      </c>
      <c r="B22" s="90">
        <v>61254</v>
      </c>
      <c r="C22" s="41" t="str">
        <f>'PAY BILL'!C17</f>
        <v>श्री उपेन्द्र नाथ चौबे</v>
      </c>
      <c r="D22" s="41" t="str">
        <f>'PAY BILL'!D17</f>
        <v>प्राथमिक शिक्षक</v>
      </c>
      <c r="E22" s="22" t="e">
        <f>'PAY BILL'!#REF!</f>
        <v>#REF!</v>
      </c>
      <c r="F22" s="22" t="e">
        <f>'PAY BILL'!#REF!</f>
        <v>#REF!</v>
      </c>
      <c r="G22" s="22" t="e">
        <f t="shared" si="0"/>
        <v>#REF!</v>
      </c>
      <c r="H22" s="44"/>
      <c r="I22" s="44"/>
      <c r="J22" s="115"/>
    </row>
    <row r="23" spans="1:10" s="16" customFormat="1" ht="19.5" customHeight="1">
      <c r="A23" s="114">
        <v>8</v>
      </c>
      <c r="B23" s="137">
        <v>62201</v>
      </c>
      <c r="C23" s="41" t="str">
        <f>'PAY BILL'!C18</f>
        <v>श्री फूलचन्द्र राम</v>
      </c>
      <c r="D23" s="41" t="s">
        <v>83</v>
      </c>
      <c r="E23" s="22" t="e">
        <f>'PAY BILL'!#REF!</f>
        <v>#REF!</v>
      </c>
      <c r="F23" s="22" t="e">
        <f>'PAY BILL'!#REF!</f>
        <v>#REF!</v>
      </c>
      <c r="G23" s="22" t="e">
        <f>SUM(E23:F23)</f>
        <v>#REF!</v>
      </c>
      <c r="H23" s="44"/>
      <c r="I23" s="44"/>
      <c r="J23" s="115"/>
    </row>
    <row r="24" spans="1:10" s="16" customFormat="1" ht="19.5" customHeight="1">
      <c r="A24" s="114">
        <v>9</v>
      </c>
      <c r="B24" s="90">
        <v>44895</v>
      </c>
      <c r="C24" s="41" t="str">
        <f>'PAY BILL'!C19</f>
        <v>श्री राज कुमार शर्मा</v>
      </c>
      <c r="D24" s="41" t="str">
        <f>'PAY BILL'!D19</f>
        <v>प्राथमिक शिक्षक</v>
      </c>
      <c r="E24" s="22" t="e">
        <f>'PAY BILL'!#REF!</f>
        <v>#REF!</v>
      </c>
      <c r="F24" s="22" t="e">
        <f>'PAY BILL'!#REF!</f>
        <v>#REF!</v>
      </c>
      <c r="G24" s="22" t="e">
        <f t="shared" si="0"/>
        <v>#REF!</v>
      </c>
      <c r="H24" s="44"/>
      <c r="I24" s="44"/>
      <c r="J24" s="115"/>
    </row>
    <row r="25" spans="1:10" s="16" customFormat="1" ht="19.5" customHeight="1">
      <c r="A25" s="114">
        <v>10</v>
      </c>
      <c r="B25" s="90">
        <v>43440</v>
      </c>
      <c r="C25" s="41" t="str">
        <f>'PAY BILL'!C23</f>
        <v>श्री रवीन्द्र प्रसाद त्रिपाठी</v>
      </c>
      <c r="D25" s="41" t="str">
        <f>'PAY BILL'!D23</f>
        <v>वरि.सचि.सहायक</v>
      </c>
      <c r="E25" s="22" t="e">
        <f>'PAY BILL'!#REF!</f>
        <v>#REF!</v>
      </c>
      <c r="F25" s="22" t="e">
        <f>'PAY BILL'!#REF!</f>
        <v>#REF!</v>
      </c>
      <c r="G25" s="22" t="e">
        <f t="shared" si="0"/>
        <v>#REF!</v>
      </c>
      <c r="H25" s="44"/>
      <c r="I25" s="44"/>
      <c r="J25" s="115"/>
    </row>
    <row r="26" spans="1:10" s="16" customFormat="1" ht="19.5" customHeight="1">
      <c r="A26" s="114">
        <v>11</v>
      </c>
      <c r="B26" s="90">
        <v>17481</v>
      </c>
      <c r="C26" s="41" t="str">
        <f>'PAY BILL'!C25</f>
        <v>श्री नरेन्द्र तिवारी </v>
      </c>
      <c r="D26" s="41" t="str">
        <f>'PAY BILL'!D25</f>
        <v>सब स्टाफ</v>
      </c>
      <c r="E26" s="22" t="e">
        <f>'PAY BILL'!#REF!</f>
        <v>#REF!</v>
      </c>
      <c r="F26" s="22" t="e">
        <f>'PAY BILL'!#REF!</f>
        <v>#REF!</v>
      </c>
      <c r="G26" s="22" t="e">
        <f t="shared" si="0"/>
        <v>#REF!</v>
      </c>
      <c r="H26" s="44"/>
      <c r="I26" s="44"/>
      <c r="J26" s="115"/>
    </row>
    <row r="27" spans="1:10" s="16" customFormat="1" ht="19.5" customHeight="1">
      <c r="A27" s="114">
        <v>12</v>
      </c>
      <c r="B27" s="162">
        <v>78649</v>
      </c>
      <c r="C27" s="41" t="str">
        <f>'PAY BILL'!C10</f>
        <v>श्री अरूण कुमार</v>
      </c>
      <c r="D27" s="41" t="str">
        <f>'PAY BILL'!D10</f>
        <v>प्र.स्ना.शि. (अंग्रेजी)</v>
      </c>
      <c r="E27" s="22" t="e">
        <f>'PAY BILL'!#REF!</f>
        <v>#REF!</v>
      </c>
      <c r="F27" s="22" t="e">
        <f>'PAY BILL'!#REF!</f>
        <v>#REF!</v>
      </c>
      <c r="G27" s="22" t="e">
        <f t="shared" si="0"/>
        <v>#REF!</v>
      </c>
      <c r="H27" s="163"/>
      <c r="I27" s="192" t="s">
        <v>153</v>
      </c>
      <c r="J27" s="193"/>
    </row>
    <row r="28" spans="1:10" s="1" customFormat="1" ht="19.5" customHeight="1" thickBot="1">
      <c r="A28" s="196" t="s">
        <v>68</v>
      </c>
      <c r="B28" s="197"/>
      <c r="C28" s="197"/>
      <c r="D28" s="197"/>
      <c r="E28" s="116" t="e">
        <f>SUM(E16:E27)</f>
        <v>#REF!</v>
      </c>
      <c r="F28" s="116" t="e">
        <f>SUM(F16:F21)</f>
        <v>#REF!</v>
      </c>
      <c r="G28" s="126" t="e">
        <f>SUM(E28:F28)</f>
        <v>#REF!</v>
      </c>
      <c r="H28" s="117"/>
      <c r="I28" s="122"/>
      <c r="J28" s="118"/>
    </row>
    <row r="29" ht="12.75">
      <c r="A29" s="2"/>
    </row>
    <row r="30" spans="1:4" ht="16.5">
      <c r="A30" s="198" t="s">
        <v>102</v>
      </c>
      <c r="B30" s="198"/>
      <c r="C30" s="198"/>
      <c r="D30" s="198"/>
    </row>
    <row r="31" ht="13.5" thickBot="1">
      <c r="A31" s="2"/>
    </row>
    <row r="32" spans="1:7" s="13" customFormat="1" ht="19.5" customHeight="1">
      <c r="A32" s="11"/>
      <c r="B32" s="200" t="s">
        <v>103</v>
      </c>
      <c r="C32" s="201"/>
      <c r="D32" s="123" t="s">
        <v>104</v>
      </c>
      <c r="E32" s="12"/>
      <c r="F32" s="12"/>
      <c r="G32" s="12"/>
    </row>
    <row r="33" spans="1:4" s="13" customFormat="1" ht="19.5" customHeight="1">
      <c r="A33" s="11"/>
      <c r="B33" s="202" t="s">
        <v>99</v>
      </c>
      <c r="C33" s="203"/>
      <c r="D33" s="124" t="e">
        <f>E28</f>
        <v>#REF!</v>
      </c>
    </row>
    <row r="34" spans="1:4" s="13" customFormat="1" ht="19.5" customHeight="1">
      <c r="A34" s="11"/>
      <c r="B34" s="202" t="s">
        <v>100</v>
      </c>
      <c r="C34" s="203"/>
      <c r="D34" s="124" t="e">
        <f>F28</f>
        <v>#REF!</v>
      </c>
    </row>
    <row r="35" spans="1:9" s="13" customFormat="1" ht="19.5" customHeight="1" thickBot="1">
      <c r="A35" s="11"/>
      <c r="B35" s="194" t="s">
        <v>68</v>
      </c>
      <c r="C35" s="195"/>
      <c r="D35" s="125" t="e">
        <f>G28</f>
        <v>#REF!</v>
      </c>
      <c r="I35" s="30" t="s">
        <v>133</v>
      </c>
    </row>
    <row r="36" ht="15">
      <c r="I36" s="31"/>
    </row>
    <row r="37" ht="15">
      <c r="I37" s="31"/>
    </row>
    <row r="38" ht="18">
      <c r="I38" s="110" t="s">
        <v>126</v>
      </c>
    </row>
    <row r="39" ht="15">
      <c r="I39" s="32" t="s">
        <v>127</v>
      </c>
    </row>
  </sheetData>
  <sheetProtection/>
  <mergeCells count="10">
    <mergeCell ref="A13:J13"/>
    <mergeCell ref="I27:J27"/>
    <mergeCell ref="B35:C35"/>
    <mergeCell ref="A28:D28"/>
    <mergeCell ref="A30:D30"/>
    <mergeCell ref="A1:J1"/>
    <mergeCell ref="A10:J10"/>
    <mergeCell ref="B32:C32"/>
    <mergeCell ref="B34:C34"/>
    <mergeCell ref="B33:C33"/>
  </mergeCells>
  <printOptions horizontalCentered="1"/>
  <pageMargins left="0.75" right="0.5" top="0.5" bottom="0.5" header="0.31496062992126" footer="0.31496062992126"/>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O69"/>
  <sheetViews>
    <sheetView view="pageBreakPreview" zoomScale="60" zoomScalePageLayoutView="0" workbookViewId="0" topLeftCell="A1">
      <selection activeCell="M17" sqref="M17"/>
    </sheetView>
  </sheetViews>
  <sheetFormatPr defaultColWidth="9.140625" defaultRowHeight="21.75" customHeight="1"/>
  <cols>
    <col min="1" max="1" width="5.421875" style="6" customWidth="1"/>
    <col min="2" max="2" width="26.57421875" style="6" customWidth="1"/>
    <col min="3" max="3" width="18.140625" style="6" customWidth="1"/>
    <col min="4" max="4" width="19.140625" style="7" customWidth="1"/>
    <col min="5" max="5" width="12.00390625" style="6" customWidth="1"/>
    <col min="6" max="6" width="11.140625" style="6" customWidth="1"/>
    <col min="7" max="7" width="11.8515625" style="6" customWidth="1"/>
    <col min="8" max="8" width="10.8515625" style="6" customWidth="1"/>
    <col min="9" max="9" width="0.13671875" style="6" customWidth="1"/>
    <col min="10" max="10" width="10.57421875" style="6" customWidth="1"/>
    <col min="11" max="11" width="12.7109375" style="6" customWidth="1"/>
    <col min="12" max="12" width="13.140625" style="6" customWidth="1"/>
    <col min="13" max="13" width="20.00390625" style="6" customWidth="1"/>
    <col min="14" max="14" width="9.140625" style="6" customWidth="1"/>
    <col min="15" max="15" width="18.8515625" style="6" customWidth="1"/>
    <col min="16" max="16384" width="9.140625" style="6" customWidth="1"/>
  </cols>
  <sheetData>
    <row r="1" spans="1:13" ht="30.75" customHeight="1">
      <c r="A1" s="228" t="s">
        <v>157</v>
      </c>
      <c r="B1" s="228"/>
      <c r="C1" s="228"/>
      <c r="D1" s="228"/>
      <c r="E1" s="228"/>
      <c r="F1" s="228"/>
      <c r="G1" s="228"/>
      <c r="H1" s="228"/>
      <c r="I1" s="228"/>
      <c r="J1" s="228"/>
      <c r="K1" s="228"/>
      <c r="L1" s="228"/>
      <c r="M1" s="228"/>
    </row>
    <row r="2" spans="1:13" ht="12.75" customHeight="1">
      <c r="A2" s="46"/>
      <c r="B2" s="46"/>
      <c r="C2" s="46"/>
      <c r="D2" s="47"/>
      <c r="E2" s="46"/>
      <c r="F2" s="46"/>
      <c r="G2" s="46"/>
      <c r="H2" s="46"/>
      <c r="I2" s="46"/>
      <c r="J2" s="46"/>
      <c r="K2" s="46"/>
      <c r="L2" s="48" t="s">
        <v>5</v>
      </c>
      <c r="M2" s="46"/>
    </row>
    <row r="3" spans="1:13" ht="21.75" customHeight="1">
      <c r="A3" s="231" t="s">
        <v>115</v>
      </c>
      <c r="B3" s="231"/>
      <c r="C3" s="231"/>
      <c r="D3" s="231"/>
      <c r="E3" s="231"/>
      <c r="F3" s="231"/>
      <c r="G3" s="231"/>
      <c r="H3" s="231"/>
      <c r="I3" s="231"/>
      <c r="J3" s="231"/>
      <c r="K3" s="231"/>
      <c r="L3" s="231"/>
      <c r="M3" s="231"/>
    </row>
    <row r="4" spans="1:13" ht="29.25" customHeight="1">
      <c r="A4" s="205" t="s">
        <v>61</v>
      </c>
      <c r="B4" s="205"/>
      <c r="C4" s="205"/>
      <c r="D4" s="188" t="s">
        <v>182</v>
      </c>
      <c r="E4" s="48"/>
      <c r="F4" s="46"/>
      <c r="G4" s="46"/>
      <c r="H4" s="46"/>
      <c r="I4" s="46"/>
      <c r="J4" s="46"/>
      <c r="K4" s="46"/>
      <c r="L4" s="46"/>
      <c r="M4" s="46"/>
    </row>
    <row r="5" spans="1:13" ht="15" customHeight="1">
      <c r="A5" s="76"/>
      <c r="B5" s="76"/>
      <c r="C5" s="76"/>
      <c r="D5" s="77"/>
      <c r="E5" s="46"/>
      <c r="F5" s="46"/>
      <c r="G5" s="46"/>
      <c r="H5" s="46"/>
      <c r="I5" s="46"/>
      <c r="J5" s="46"/>
      <c r="K5" s="46"/>
      <c r="L5" s="46"/>
      <c r="M5" s="46"/>
    </row>
    <row r="6" spans="1:13" ht="21.75" customHeight="1">
      <c r="A6" s="205" t="s">
        <v>59</v>
      </c>
      <c r="B6" s="205"/>
      <c r="C6" s="205"/>
      <c r="D6" s="78" t="s">
        <v>60</v>
      </c>
      <c r="E6" s="46"/>
      <c r="F6" s="46"/>
      <c r="G6" s="46"/>
      <c r="H6" s="46"/>
      <c r="I6" s="46"/>
      <c r="J6" s="46"/>
      <c r="K6" s="46"/>
      <c r="L6" s="46"/>
      <c r="M6" s="46"/>
    </row>
    <row r="7" spans="1:13" ht="12.75" customHeight="1">
      <c r="A7" s="79"/>
      <c r="B7" s="79"/>
      <c r="C7" s="79"/>
      <c r="D7" s="77"/>
      <c r="E7" s="46"/>
      <c r="F7" s="46"/>
      <c r="G7" s="46"/>
      <c r="H7" s="46"/>
      <c r="I7" s="46"/>
      <c r="J7" s="46"/>
      <c r="K7" s="46"/>
      <c r="L7" s="46"/>
      <c r="M7" s="46"/>
    </row>
    <row r="8" spans="1:13" ht="21.75" customHeight="1">
      <c r="A8" s="205" t="s">
        <v>62</v>
      </c>
      <c r="B8" s="205"/>
      <c r="C8" s="205"/>
      <c r="D8" s="78" t="s">
        <v>6</v>
      </c>
      <c r="E8" s="46"/>
      <c r="F8" s="46"/>
      <c r="G8" s="46"/>
      <c r="H8" s="46"/>
      <c r="I8" s="46"/>
      <c r="J8" s="46"/>
      <c r="K8" s="46"/>
      <c r="L8" s="46"/>
      <c r="M8" s="46"/>
    </row>
    <row r="9" spans="1:13" ht="12" customHeight="1">
      <c r="A9" s="79"/>
      <c r="B9" s="79"/>
      <c r="C9" s="79"/>
      <c r="D9" s="77"/>
      <c r="E9" s="46"/>
      <c r="F9" s="46"/>
      <c r="G9" s="46"/>
      <c r="H9" s="46"/>
      <c r="I9" s="46"/>
      <c r="J9" s="46"/>
      <c r="K9" s="46"/>
      <c r="L9" s="46"/>
      <c r="M9" s="46"/>
    </row>
    <row r="10" spans="1:13" ht="21.75" customHeight="1">
      <c r="A10" s="205" t="s">
        <v>63</v>
      </c>
      <c r="B10" s="205"/>
      <c r="C10" s="205"/>
      <c r="D10" s="98" t="s">
        <v>64</v>
      </c>
      <c r="E10" s="46"/>
      <c r="F10" s="46"/>
      <c r="G10" s="46"/>
      <c r="H10" s="46"/>
      <c r="I10" s="46"/>
      <c r="J10" s="46"/>
      <c r="K10" s="46"/>
      <c r="L10" s="46"/>
      <c r="M10" s="46"/>
    </row>
    <row r="11" spans="1:13" ht="27.75" customHeight="1" thickBot="1">
      <c r="A11" s="206" t="s">
        <v>142</v>
      </c>
      <c r="B11" s="206"/>
      <c r="C11" s="206"/>
      <c r="D11" s="206"/>
      <c r="E11" s="206"/>
      <c r="F11" s="206"/>
      <c r="G11" s="206"/>
      <c r="H11" s="206"/>
      <c r="I11" s="206"/>
      <c r="J11" s="206"/>
      <c r="K11" s="206"/>
      <c r="L11" s="206"/>
      <c r="M11" s="206"/>
    </row>
    <row r="12" spans="1:15" ht="21.75" customHeight="1">
      <c r="A12" s="229" t="s">
        <v>93</v>
      </c>
      <c r="B12" s="207" t="s">
        <v>95</v>
      </c>
      <c r="C12" s="207" t="s">
        <v>96</v>
      </c>
      <c r="D12" s="207" t="s">
        <v>105</v>
      </c>
      <c r="E12" s="213" t="s">
        <v>107</v>
      </c>
      <c r="F12" s="213" t="s">
        <v>106</v>
      </c>
      <c r="G12" s="207" t="s">
        <v>109</v>
      </c>
      <c r="H12" s="207" t="s">
        <v>108</v>
      </c>
      <c r="I12" s="207" t="s">
        <v>110</v>
      </c>
      <c r="J12" s="207"/>
      <c r="K12" s="207"/>
      <c r="L12" s="207"/>
      <c r="M12" s="211" t="s">
        <v>114</v>
      </c>
      <c r="N12" s="8"/>
      <c r="O12" s="8"/>
    </row>
    <row r="13" spans="1:15" ht="70.5" customHeight="1">
      <c r="A13" s="230"/>
      <c r="B13" s="208"/>
      <c r="C13" s="208"/>
      <c r="D13" s="208"/>
      <c r="E13" s="214"/>
      <c r="F13" s="214"/>
      <c r="G13" s="215"/>
      <c r="H13" s="215"/>
      <c r="I13" s="148" t="s">
        <v>7</v>
      </c>
      <c r="J13" s="148" t="s">
        <v>112</v>
      </c>
      <c r="K13" s="148" t="s">
        <v>111</v>
      </c>
      <c r="L13" s="148" t="s">
        <v>113</v>
      </c>
      <c r="M13" s="212"/>
      <c r="N13" s="8"/>
      <c r="O13" s="8"/>
    </row>
    <row r="14" spans="1:15" ht="34.5" customHeight="1">
      <c r="A14" s="149">
        <v>1</v>
      </c>
      <c r="B14" s="150" t="str">
        <f>'PAY BILL'!C7</f>
        <v>श्री दिनेश कुमार सिंह</v>
      </c>
      <c r="C14" s="150" t="str">
        <f>'PAY BILL'!D7</f>
        <v>प्र.स्ना.शि. (विज्ञान)</v>
      </c>
      <c r="D14" s="91">
        <v>110041812294</v>
      </c>
      <c r="E14" s="97">
        <f>'PAY BILL'!I7</f>
        <v>60400</v>
      </c>
      <c r="F14" s="97">
        <f>'PAY BILL'!K7</f>
        <v>20536</v>
      </c>
      <c r="G14" s="97" t="e">
        <f>'PAY BILL'!#REF!</f>
        <v>#REF!</v>
      </c>
      <c r="H14" s="97">
        <f>'PAY BILL'!O7</f>
        <v>11331</v>
      </c>
      <c r="I14" s="92"/>
      <c r="J14" s="92"/>
      <c r="K14" s="92"/>
      <c r="L14" s="92"/>
      <c r="M14" s="151"/>
      <c r="N14" s="8"/>
      <c r="O14" s="8"/>
    </row>
    <row r="15" spans="1:15" ht="33" customHeight="1">
      <c r="A15" s="149">
        <v>2</v>
      </c>
      <c r="B15" s="150" t="str">
        <f>'PAY BILL'!C8</f>
        <v>श्री कृष्णानंद राय</v>
      </c>
      <c r="C15" s="150" t="str">
        <f>'PAY BILL'!D8</f>
        <v>प्र.स्ना.शि. (हिन्दी)</v>
      </c>
      <c r="D15" s="91">
        <v>111004269815</v>
      </c>
      <c r="E15" s="97">
        <f>'PAY BILL'!I8</f>
        <v>56900</v>
      </c>
      <c r="F15" s="97">
        <f>'PAY BILL'!K8</f>
        <v>19346</v>
      </c>
      <c r="G15" s="97" t="e">
        <f>'PAY BILL'!#REF!</f>
        <v>#REF!</v>
      </c>
      <c r="H15" s="97">
        <f>'PAY BILL'!O8</f>
        <v>10674</v>
      </c>
      <c r="I15" s="149"/>
      <c r="J15" s="152"/>
      <c r="K15" s="152"/>
      <c r="L15" s="152"/>
      <c r="M15" s="151"/>
      <c r="N15" s="8"/>
      <c r="O15" s="8"/>
    </row>
    <row r="16" spans="1:15" ht="29.25" customHeight="1">
      <c r="A16" s="153">
        <v>3</v>
      </c>
      <c r="B16" s="150" t="str">
        <f>'PAY BILL'!C13</f>
        <v>श्री सत्येन्द्र कुमार</v>
      </c>
      <c r="C16" s="150" t="str">
        <f>'PAY BILL'!D13</f>
        <v>प्र.स्ना.शि. (का.अ.)</v>
      </c>
      <c r="D16" s="94">
        <v>110061969791</v>
      </c>
      <c r="E16" s="97">
        <f>'PAY BILL'!I13</f>
        <v>66000</v>
      </c>
      <c r="F16" s="97">
        <f>'PAY BILL'!K13</f>
        <v>22440</v>
      </c>
      <c r="G16" s="96" t="e">
        <f>'PAY BILL'!#REF!</f>
        <v>#REF!</v>
      </c>
      <c r="H16" s="97">
        <f>'PAY BILL'!O13</f>
        <v>12382</v>
      </c>
      <c r="I16" s="152"/>
      <c r="J16" s="151"/>
      <c r="K16" s="153"/>
      <c r="L16" s="153"/>
      <c r="M16" s="153"/>
      <c r="N16" s="8"/>
      <c r="O16" s="8"/>
    </row>
    <row r="17" spans="1:13" ht="21.75" customHeight="1">
      <c r="A17" s="149">
        <v>4</v>
      </c>
      <c r="B17" s="150" t="str">
        <f>'PAY BILL'!C14</f>
        <v>श्री रविशंकर प्रसाद</v>
      </c>
      <c r="C17" s="150" t="str">
        <f>'PAY BILL'!D14</f>
        <v>प्र.स्ना.शि. (कला)</v>
      </c>
      <c r="D17" s="91">
        <v>110091945920</v>
      </c>
      <c r="E17" s="97">
        <f>'PAY BILL'!I14</f>
        <v>62200</v>
      </c>
      <c r="F17" s="97">
        <f>'PAY BILL'!K14</f>
        <v>21148</v>
      </c>
      <c r="G17" s="97" t="e">
        <f>'PAY BILL'!#REF!</f>
        <v>#REF!</v>
      </c>
      <c r="H17" s="97">
        <f>'PAY BILL'!O14</f>
        <v>11669</v>
      </c>
      <c r="I17" s="92"/>
      <c r="J17" s="92"/>
      <c r="K17" s="92"/>
      <c r="L17" s="92"/>
      <c r="M17" s="151"/>
    </row>
    <row r="18" spans="1:13" ht="21.75" customHeight="1">
      <c r="A18" s="149">
        <v>5</v>
      </c>
      <c r="B18" s="150" t="str">
        <f>'PAY BILL'!C22</f>
        <v>श्री श्वतेश कुमार उपाध्याय</v>
      </c>
      <c r="C18" s="150" t="str">
        <f>'PAY BILL'!D22</f>
        <v>प्राथमिक शिक्षक (सं.)</v>
      </c>
      <c r="D18" s="132">
        <v>110095908553</v>
      </c>
      <c r="E18" s="97">
        <f>'PAY BILL'!I22</f>
        <v>43600</v>
      </c>
      <c r="F18" s="97">
        <f>'PAY BILL'!K22</f>
        <v>14824</v>
      </c>
      <c r="G18" s="97" t="e">
        <f>'PAY BILL'!#REF!</f>
        <v>#REF!</v>
      </c>
      <c r="H18" s="97">
        <f>'PAY BILL'!O22</f>
        <v>8179</v>
      </c>
      <c r="I18" s="149"/>
      <c r="J18" s="151"/>
      <c r="K18" s="154"/>
      <c r="L18" s="152"/>
      <c r="M18" s="155"/>
    </row>
    <row r="19" spans="1:13" ht="28.5" customHeight="1">
      <c r="A19" s="149">
        <v>6</v>
      </c>
      <c r="B19" s="150" t="str">
        <f>'PAY BILL'!C24</f>
        <v>श्रीमती सुधा मौर्या</v>
      </c>
      <c r="C19" s="150" t="str">
        <f>'PAY BILL'!D24</f>
        <v>कनि.सचि.सहायक</v>
      </c>
      <c r="D19" s="94">
        <v>110112447153</v>
      </c>
      <c r="E19" s="97">
        <f>'PAY BILL'!I24</f>
        <v>23800</v>
      </c>
      <c r="F19" s="97">
        <f>'PAY BILL'!K24</f>
        <v>8092</v>
      </c>
      <c r="G19" s="97" t="e">
        <f>'PAY BILL'!#REF!</f>
        <v>#REF!</v>
      </c>
      <c r="H19" s="97">
        <f>'PAY BILL'!O24</f>
        <v>4465</v>
      </c>
      <c r="I19" s="149"/>
      <c r="J19" s="156"/>
      <c r="K19" s="154"/>
      <c r="L19" s="152"/>
      <c r="M19" s="151"/>
    </row>
    <row r="20" spans="1:13" ht="28.5" customHeight="1">
      <c r="A20" s="149">
        <v>7</v>
      </c>
      <c r="B20" s="150" t="s">
        <v>137</v>
      </c>
      <c r="C20" s="93" t="s">
        <v>83</v>
      </c>
      <c r="D20" s="94">
        <v>110115463643</v>
      </c>
      <c r="E20" s="97">
        <f>'PAY BILL'!I20</f>
        <v>32250</v>
      </c>
      <c r="F20" s="97">
        <f>'PAY BILL'!K20</f>
        <v>10965</v>
      </c>
      <c r="G20" s="97" t="e">
        <f>'PAY BILL'!#REF!</f>
        <v>#REF!</v>
      </c>
      <c r="H20" s="97">
        <f>'PAY BILL'!O20</f>
        <v>6050</v>
      </c>
      <c r="I20" s="149"/>
      <c r="J20" s="156"/>
      <c r="K20" s="154"/>
      <c r="L20" s="152"/>
      <c r="M20" s="151"/>
    </row>
    <row r="21" spans="1:13" ht="28.5" customHeight="1">
      <c r="A21" s="149">
        <v>8</v>
      </c>
      <c r="B21" s="150" t="str">
        <f>'PAY BILL'!C9</f>
        <v>श्री हनुमान प्रसाद पाण्डेय</v>
      </c>
      <c r="C21" s="150" t="str">
        <f>'PAY BILL'!D9</f>
        <v>प्र.स्ना.शि. (सा.वि.)</v>
      </c>
      <c r="D21" s="94">
        <v>110041378071</v>
      </c>
      <c r="E21" s="97">
        <f>'PAY BILL'!I9</f>
        <v>72100</v>
      </c>
      <c r="F21" s="97">
        <f>'PAY BILL'!K9</f>
        <v>24514</v>
      </c>
      <c r="G21" s="97" t="e">
        <f>'PAY BILL'!#REF!</f>
        <v>#REF!</v>
      </c>
      <c r="H21" s="97" t="e">
        <f>'PAY BILL'!#REF!</f>
        <v>#REF!</v>
      </c>
      <c r="I21" s="149"/>
      <c r="J21" s="156"/>
      <c r="K21" s="154"/>
      <c r="L21" s="152"/>
      <c r="M21" s="151"/>
    </row>
    <row r="22" spans="1:13" ht="28.5" customHeight="1">
      <c r="A22" s="149">
        <v>9</v>
      </c>
      <c r="B22" s="150" t="str">
        <f>'PAY BILL'!C21</f>
        <v>श्री गणेश शंकर विद्यार्थी</v>
      </c>
      <c r="C22" s="93" t="str">
        <f>'PAY BILL'!D21</f>
        <v>प्राथमिक शिक्षक</v>
      </c>
      <c r="D22" s="94">
        <v>110027790926</v>
      </c>
      <c r="E22" s="97">
        <f>'PAY BILL'!I21</f>
        <v>42300</v>
      </c>
      <c r="F22" s="97">
        <f>'PAY BILL'!K21</f>
        <v>14382</v>
      </c>
      <c r="G22" s="97" t="e">
        <f>'PAY BILL'!#REF!</f>
        <v>#REF!</v>
      </c>
      <c r="H22" s="97" t="e">
        <f>'PAY BILL'!#REF!</f>
        <v>#REF!</v>
      </c>
      <c r="I22" s="149"/>
      <c r="J22" s="156"/>
      <c r="K22" s="154"/>
      <c r="L22" s="152"/>
      <c r="M22" s="151"/>
    </row>
    <row r="23" spans="1:13" s="127" customFormat="1" ht="25.5" customHeight="1">
      <c r="A23" s="151"/>
      <c r="B23" s="151" t="s">
        <v>68</v>
      </c>
      <c r="C23" s="151"/>
      <c r="D23" s="95"/>
      <c r="E23" s="92"/>
      <c r="F23" s="92"/>
      <c r="G23" s="157" t="e">
        <f>SUM(G14:G22)</f>
        <v>#REF!</v>
      </c>
      <c r="H23" s="157" t="e">
        <f>SUM(H14:H22)</f>
        <v>#REF!</v>
      </c>
      <c r="I23" s="92"/>
      <c r="J23" s="92"/>
      <c r="K23" s="92"/>
      <c r="L23" s="92"/>
      <c r="M23" s="92"/>
    </row>
    <row r="24" spans="1:12" ht="25.5" customHeight="1" thickBot="1">
      <c r="A24" s="81"/>
      <c r="B24" s="141" t="s">
        <v>146</v>
      </c>
      <c r="C24" s="82"/>
      <c r="D24" s="83"/>
      <c r="E24" s="83"/>
      <c r="F24" s="83"/>
      <c r="G24" s="83"/>
      <c r="H24" s="83"/>
      <c r="I24" s="81"/>
      <c r="J24" s="81"/>
      <c r="K24" s="46"/>
      <c r="L24" s="48"/>
    </row>
    <row r="25" spans="1:13" ht="21.75" customHeight="1">
      <c r="A25" s="204" t="s">
        <v>93</v>
      </c>
      <c r="B25" s="204" t="s">
        <v>95</v>
      </c>
      <c r="C25" s="204" t="s">
        <v>96</v>
      </c>
      <c r="D25" s="204" t="s">
        <v>105</v>
      </c>
      <c r="E25" s="204" t="s">
        <v>107</v>
      </c>
      <c r="F25" s="209" t="s">
        <v>109</v>
      </c>
      <c r="G25" s="210"/>
      <c r="H25" s="209" t="s">
        <v>108</v>
      </c>
      <c r="I25" s="216"/>
      <c r="J25" s="210"/>
      <c r="K25" s="217"/>
      <c r="L25" s="217"/>
      <c r="M25" s="204"/>
    </row>
    <row r="26" spans="1:13" ht="21.75" customHeight="1">
      <c r="A26" s="204"/>
      <c r="B26" s="204"/>
      <c r="C26" s="204"/>
      <c r="D26" s="204"/>
      <c r="E26" s="204"/>
      <c r="F26" s="144"/>
      <c r="G26" s="143"/>
      <c r="H26" s="144"/>
      <c r="I26" s="143"/>
      <c r="J26" s="143"/>
      <c r="K26" s="218"/>
      <c r="L26" s="218"/>
      <c r="M26" s="204"/>
    </row>
    <row r="27" spans="1:13" ht="19.5" customHeight="1">
      <c r="A27" s="242">
        <v>8</v>
      </c>
      <c r="B27" s="219"/>
      <c r="C27" s="222"/>
      <c r="D27" s="225"/>
      <c r="E27" s="246"/>
      <c r="F27" s="166"/>
      <c r="G27" s="167"/>
      <c r="H27" s="166"/>
      <c r="I27" s="166"/>
      <c r="J27" s="167"/>
      <c r="K27" s="51"/>
      <c r="L27" s="142"/>
      <c r="M27" s="164"/>
    </row>
    <row r="28" spans="1:13" ht="19.5" customHeight="1">
      <c r="A28" s="243"/>
      <c r="B28" s="220"/>
      <c r="C28" s="223"/>
      <c r="D28" s="226"/>
      <c r="E28" s="247"/>
      <c r="F28" s="168"/>
      <c r="G28" s="169"/>
      <c r="H28" s="168"/>
      <c r="I28" s="169"/>
      <c r="J28" s="170"/>
      <c r="K28" s="18"/>
      <c r="L28" s="18"/>
      <c r="M28" s="165"/>
    </row>
    <row r="29" spans="1:12" ht="19.5" customHeight="1">
      <c r="A29" s="244"/>
      <c r="B29" s="221"/>
      <c r="C29" s="224"/>
      <c r="D29" s="227"/>
      <c r="E29" s="248"/>
      <c r="F29" s="171"/>
      <c r="G29" s="92"/>
      <c r="H29" s="171"/>
      <c r="I29" s="92"/>
      <c r="J29" s="92"/>
      <c r="K29" s="51"/>
      <c r="L29" s="51"/>
    </row>
    <row r="30" spans="1:13" ht="23.25" customHeight="1">
      <c r="A30" s="172"/>
      <c r="B30" s="172" t="s">
        <v>154</v>
      </c>
      <c r="C30" s="172"/>
      <c r="D30" s="173"/>
      <c r="E30" s="172"/>
      <c r="F30" s="172"/>
      <c r="G30" s="172">
        <f>SUM(G27:G29)</f>
        <v>0</v>
      </c>
      <c r="H30" s="172"/>
      <c r="I30" s="172"/>
      <c r="J30" s="172">
        <f>SUM(J27:J29)</f>
        <v>0</v>
      </c>
      <c r="K30" s="51"/>
      <c r="L30" s="51"/>
      <c r="M30" s="80"/>
    </row>
    <row r="31" spans="1:13" ht="15" customHeight="1">
      <c r="A31" s="81"/>
      <c r="B31" s="81"/>
      <c r="C31" s="81"/>
      <c r="D31" s="84"/>
      <c r="E31" s="81"/>
      <c r="F31" s="81"/>
      <c r="G31" s="81"/>
      <c r="H31" s="81"/>
      <c r="I31" s="81"/>
      <c r="J31" s="81"/>
      <c r="K31" s="46"/>
      <c r="L31" s="46"/>
      <c r="M31" s="50" t="s">
        <v>57</v>
      </c>
    </row>
    <row r="32" spans="1:13" ht="27.75" customHeight="1">
      <c r="A32" s="46"/>
      <c r="B32" s="46"/>
      <c r="C32" s="46"/>
      <c r="D32" s="47"/>
      <c r="E32" s="46"/>
      <c r="F32" s="46"/>
      <c r="G32" s="52" t="s">
        <v>8</v>
      </c>
      <c r="H32" s="52" t="s">
        <v>9</v>
      </c>
      <c r="I32" s="52" t="s">
        <v>4</v>
      </c>
      <c r="J32" s="46"/>
      <c r="K32" s="46"/>
      <c r="L32" s="48" t="s">
        <v>10</v>
      </c>
      <c r="M32" s="46"/>
    </row>
    <row r="33" spans="1:13" ht="18" customHeight="1">
      <c r="A33" s="236" t="s">
        <v>53</v>
      </c>
      <c r="B33" s="237"/>
      <c r="C33" s="237"/>
      <c r="D33" s="237"/>
      <c r="E33" s="238"/>
      <c r="F33" s="238"/>
      <c r="G33" s="53" t="e">
        <f>G23</f>
        <v>#REF!</v>
      </c>
      <c r="H33" s="53" t="e">
        <f>H23</f>
        <v>#REF!</v>
      </c>
      <c r="I33" s="53" t="e">
        <f>G33+H33</f>
        <v>#REF!</v>
      </c>
      <c r="J33" s="49"/>
      <c r="K33" s="49"/>
      <c r="L33" s="49"/>
      <c r="M33" s="49"/>
    </row>
    <row r="34" spans="1:13" ht="18" customHeight="1">
      <c r="A34" s="54"/>
      <c r="B34" s="54"/>
      <c r="C34" s="54"/>
      <c r="D34" s="55"/>
      <c r="E34" s="49"/>
      <c r="F34" s="49"/>
      <c r="G34" s="49"/>
      <c r="H34" s="49"/>
      <c r="I34" s="49"/>
      <c r="J34" s="49"/>
      <c r="K34" s="49"/>
      <c r="L34" s="49"/>
      <c r="M34" s="49"/>
    </row>
    <row r="35" spans="1:13" ht="18" customHeight="1">
      <c r="A35" s="236" t="s">
        <v>11</v>
      </c>
      <c r="B35" s="237"/>
      <c r="C35" s="237"/>
      <c r="D35" s="237"/>
      <c r="E35" s="238"/>
      <c r="F35" s="238"/>
      <c r="G35" s="56"/>
      <c r="H35" s="56"/>
      <c r="I35" s="49"/>
      <c r="J35" s="49"/>
      <c r="K35" s="49"/>
      <c r="L35" s="49"/>
      <c r="M35" s="49"/>
    </row>
    <row r="36" spans="1:13" ht="12" customHeight="1">
      <c r="A36" s="57"/>
      <c r="B36" s="58"/>
      <c r="C36" s="59"/>
      <c r="D36" s="60"/>
      <c r="E36" s="61"/>
      <c r="F36" s="61"/>
      <c r="G36" s="48"/>
      <c r="H36" s="48"/>
      <c r="I36" s="46"/>
      <c r="J36" s="46"/>
      <c r="K36" s="46"/>
      <c r="L36" s="46"/>
      <c r="M36" s="46"/>
    </row>
    <row r="37" spans="1:13" ht="21.75" customHeight="1">
      <c r="A37" s="240" t="s">
        <v>8</v>
      </c>
      <c r="B37" s="241"/>
      <c r="C37" s="62" t="e">
        <f>G23</f>
        <v>#REF!</v>
      </c>
      <c r="D37" s="62"/>
      <c r="E37" s="62"/>
      <c r="F37" s="62"/>
      <c r="G37" s="62"/>
      <c r="H37" s="62"/>
      <c r="I37" s="62"/>
      <c r="J37" s="62"/>
      <c r="K37" s="62"/>
      <c r="L37" s="62"/>
      <c r="M37" s="62"/>
    </row>
    <row r="38" spans="1:13" ht="12.75" customHeight="1">
      <c r="A38" s="46"/>
      <c r="B38" s="46"/>
      <c r="C38" s="46"/>
      <c r="D38" s="47"/>
      <c r="E38" s="46"/>
      <c r="F38" s="46"/>
      <c r="G38" s="46"/>
      <c r="H38" s="46"/>
      <c r="I38" s="46"/>
      <c r="J38" s="46"/>
      <c r="K38" s="46"/>
      <c r="L38" s="46"/>
      <c r="M38" s="46"/>
    </row>
    <row r="39" spans="1:13" ht="21.75" customHeight="1">
      <c r="A39" s="240" t="s">
        <v>12</v>
      </c>
      <c r="B39" s="241"/>
      <c r="C39" s="249" t="e">
        <f>H23</f>
        <v>#REF!</v>
      </c>
      <c r="D39" s="250"/>
      <c r="E39" s="250"/>
      <c r="F39" s="250"/>
      <c r="G39" s="250"/>
      <c r="H39" s="250"/>
      <c r="I39" s="250"/>
      <c r="J39" s="250"/>
      <c r="K39" s="250"/>
      <c r="L39" s="250"/>
      <c r="M39" s="250"/>
    </row>
    <row r="40" spans="1:13" ht="14.25" customHeight="1">
      <c r="A40" s="46"/>
      <c r="B40" s="46"/>
      <c r="C40" s="46"/>
      <c r="D40" s="47"/>
      <c r="E40" s="46"/>
      <c r="F40" s="46"/>
      <c r="G40" s="46"/>
      <c r="H40" s="46"/>
      <c r="I40" s="46"/>
      <c r="J40" s="46"/>
      <c r="K40" s="46"/>
      <c r="L40" s="46"/>
      <c r="M40" s="46"/>
    </row>
    <row r="41" spans="1:13" ht="21.75" customHeight="1">
      <c r="A41" s="232" t="s">
        <v>143</v>
      </c>
      <c r="B41" s="232"/>
      <c r="C41" s="232"/>
      <c r="D41" s="232"/>
      <c r="E41" s="232"/>
      <c r="F41" s="232"/>
      <c r="G41" s="232"/>
      <c r="H41" s="232"/>
      <c r="I41" s="232"/>
      <c r="J41" s="232"/>
      <c r="K41" s="232"/>
      <c r="L41" s="232"/>
      <c r="M41" s="232"/>
    </row>
    <row r="42" spans="1:13" ht="21.75" customHeight="1" thickBot="1">
      <c r="A42" s="63"/>
      <c r="B42" s="63"/>
      <c r="C42" s="63"/>
      <c r="M42" s="46"/>
    </row>
    <row r="43" spans="1:13" ht="21.75" customHeight="1">
      <c r="A43" s="239" t="s">
        <v>93</v>
      </c>
      <c r="B43" s="239" t="s">
        <v>117</v>
      </c>
      <c r="C43" s="104"/>
      <c r="D43" s="105" t="s">
        <v>13</v>
      </c>
      <c r="E43" s="102"/>
      <c r="F43" s="101"/>
      <c r="G43" s="101"/>
      <c r="H43" s="101"/>
      <c r="I43" s="101"/>
      <c r="J43" s="101"/>
      <c r="K43" s="101"/>
      <c r="L43" s="101"/>
      <c r="M43" s="46"/>
    </row>
    <row r="44" spans="1:13" ht="21.75" customHeight="1">
      <c r="A44" s="239"/>
      <c r="B44" s="239"/>
      <c r="C44" s="104"/>
      <c r="D44" s="102" t="s">
        <v>14</v>
      </c>
      <c r="E44" s="102" t="s">
        <v>15</v>
      </c>
      <c r="F44" s="102"/>
      <c r="G44" s="102"/>
      <c r="H44" s="102" t="s">
        <v>54</v>
      </c>
      <c r="I44" s="102" t="s">
        <v>15</v>
      </c>
      <c r="J44" s="102"/>
      <c r="K44" s="102"/>
      <c r="L44" s="102" t="s">
        <v>16</v>
      </c>
      <c r="M44" s="46"/>
    </row>
    <row r="45" spans="1:13" ht="21.75" customHeight="1" thickBot="1">
      <c r="A45" s="239"/>
      <c r="B45" s="239"/>
      <c r="C45" s="104"/>
      <c r="D45" s="102" t="s">
        <v>17</v>
      </c>
      <c r="E45" s="105" t="s">
        <v>8</v>
      </c>
      <c r="F45" s="64" t="s">
        <v>18</v>
      </c>
      <c r="G45" s="64" t="s">
        <v>4</v>
      </c>
      <c r="H45" s="103"/>
      <c r="I45" s="64" t="s">
        <v>8</v>
      </c>
      <c r="J45" s="64" t="s">
        <v>18</v>
      </c>
      <c r="K45" s="64" t="s">
        <v>4</v>
      </c>
      <c r="L45" s="103"/>
      <c r="M45" s="46"/>
    </row>
    <row r="46" spans="1:13" ht="29.25" customHeight="1" thickBot="1">
      <c r="A46" s="106">
        <v>1</v>
      </c>
      <c r="B46" s="106">
        <v>2</v>
      </c>
      <c r="C46" s="104"/>
      <c r="D46" s="107">
        <v>3</v>
      </c>
      <c r="E46" s="106">
        <v>4</v>
      </c>
      <c r="F46" s="66">
        <v>5</v>
      </c>
      <c r="G46" s="66" t="s">
        <v>19</v>
      </c>
      <c r="H46" s="65" t="s">
        <v>20</v>
      </c>
      <c r="I46" s="66">
        <v>9</v>
      </c>
      <c r="J46" s="66">
        <v>10</v>
      </c>
      <c r="K46" s="66" t="s">
        <v>21</v>
      </c>
      <c r="L46" s="65" t="s">
        <v>22</v>
      </c>
      <c r="M46" s="46"/>
    </row>
    <row r="47" spans="1:13" ht="18" customHeight="1" thickBot="1">
      <c r="A47" s="108">
        <v>1</v>
      </c>
      <c r="B47" s="109" t="s">
        <v>118</v>
      </c>
      <c r="C47" s="104"/>
      <c r="D47" s="145" t="e">
        <f>$H$23</f>
        <v>#REF!</v>
      </c>
      <c r="E47" s="146" t="e">
        <f>$G$23</f>
        <v>#REF!</v>
      </c>
      <c r="F47" s="147" t="e">
        <f>$H$23</f>
        <v>#REF!</v>
      </c>
      <c r="G47" s="67" t="e">
        <f>E47+F47</f>
        <v>#REF!</v>
      </c>
      <c r="H47" s="68" t="e">
        <f>D47-F47</f>
        <v>#REF!</v>
      </c>
      <c r="I47" s="69">
        <v>0</v>
      </c>
      <c r="J47" s="69">
        <v>0</v>
      </c>
      <c r="K47" s="67">
        <f>I47+J47</f>
        <v>0</v>
      </c>
      <c r="L47" s="68"/>
      <c r="M47" s="46"/>
    </row>
    <row r="48" spans="1:13" ht="21" customHeight="1" thickBot="1">
      <c r="A48" s="46"/>
      <c r="B48" s="46"/>
      <c r="C48" s="46"/>
      <c r="K48" s="70" t="e">
        <f>G47+K47</f>
        <v>#REF!</v>
      </c>
      <c r="L48" s="46"/>
      <c r="M48" s="46"/>
    </row>
    <row r="49" spans="1:13" ht="21.75" customHeight="1">
      <c r="A49" s="46"/>
      <c r="B49" s="46"/>
      <c r="C49" s="46"/>
      <c r="D49" s="47"/>
      <c r="E49" s="46"/>
      <c r="F49" s="46"/>
      <c r="G49" s="71" t="s">
        <v>23</v>
      </c>
      <c r="H49" s="71" t="s">
        <v>24</v>
      </c>
      <c r="I49" s="52" t="s">
        <v>4</v>
      </c>
      <c r="J49" s="46"/>
      <c r="K49" s="46"/>
      <c r="L49" s="46"/>
      <c r="M49" s="46"/>
    </row>
    <row r="50" spans="1:13" ht="21.75" customHeight="1">
      <c r="A50" s="46"/>
      <c r="B50" s="46"/>
      <c r="C50" s="46"/>
      <c r="D50" s="47"/>
      <c r="E50" s="46"/>
      <c r="F50" s="46"/>
      <c r="G50" s="46"/>
      <c r="H50" s="46"/>
      <c r="I50" s="46"/>
      <c r="J50" s="46"/>
      <c r="K50" s="46"/>
      <c r="L50" s="46"/>
      <c r="M50" s="46"/>
    </row>
    <row r="51" spans="1:13" ht="21.75" customHeight="1">
      <c r="A51" s="72" t="s">
        <v>55</v>
      </c>
      <c r="B51" s="48"/>
      <c r="C51" s="46"/>
      <c r="D51" s="47"/>
      <c r="E51" s="46"/>
      <c r="F51" s="46"/>
      <c r="G51" s="53" t="e">
        <f>E47+I47</f>
        <v>#REF!</v>
      </c>
      <c r="H51" s="53" t="e">
        <f>F47+J47</f>
        <v>#REF!</v>
      </c>
      <c r="I51" s="53" t="e">
        <f>G51+H51</f>
        <v>#REF!</v>
      </c>
      <c r="J51" s="46"/>
      <c r="K51" s="46"/>
      <c r="L51" s="46"/>
      <c r="M51" s="46"/>
    </row>
    <row r="52" spans="1:13" ht="21.75" customHeight="1">
      <c r="A52" s="46"/>
      <c r="B52" s="46"/>
      <c r="C52" s="46"/>
      <c r="D52" s="47"/>
      <c r="E52" s="46"/>
      <c r="F52" s="46"/>
      <c r="G52" s="46"/>
      <c r="H52" s="46"/>
      <c r="I52" s="46"/>
      <c r="J52" s="46"/>
      <c r="K52" s="46"/>
      <c r="L52" s="46"/>
      <c r="M52" s="46"/>
    </row>
    <row r="53" spans="1:13" ht="88.5" customHeight="1">
      <c r="A53" s="233" t="s">
        <v>56</v>
      </c>
      <c r="B53" s="233"/>
      <c r="C53" s="233"/>
      <c r="D53" s="233"/>
      <c r="E53" s="233"/>
      <c r="F53" s="233"/>
      <c r="G53" s="233"/>
      <c r="H53" s="233"/>
      <c r="I53" s="233"/>
      <c r="J53" s="233"/>
      <c r="K53" s="233"/>
      <c r="L53" s="233"/>
      <c r="M53" s="233"/>
    </row>
    <row r="54" spans="1:13" ht="9" customHeight="1">
      <c r="A54" s="73"/>
      <c r="B54" s="73"/>
      <c r="C54" s="73"/>
      <c r="D54" s="74"/>
      <c r="E54" s="73"/>
      <c r="F54" s="73"/>
      <c r="G54" s="73"/>
      <c r="H54" s="73"/>
      <c r="I54" s="73"/>
      <c r="J54" s="73"/>
      <c r="K54" s="73"/>
      <c r="L54" s="73"/>
      <c r="M54" s="73"/>
    </row>
    <row r="55" spans="1:13" ht="9" customHeight="1">
      <c r="A55" s="46"/>
      <c r="B55" s="46"/>
      <c r="C55" s="46"/>
      <c r="D55" s="47"/>
      <c r="E55" s="46"/>
      <c r="F55" s="46"/>
      <c r="G55" s="46"/>
      <c r="H55" s="46"/>
      <c r="I55" s="46"/>
      <c r="J55" s="46"/>
      <c r="K55" s="46"/>
      <c r="L55" s="46"/>
      <c r="M55" s="46"/>
    </row>
    <row r="56" spans="1:13" ht="21.75" customHeight="1">
      <c r="A56" s="233" t="s">
        <v>58</v>
      </c>
      <c r="B56" s="233"/>
      <c r="C56" s="46"/>
      <c r="D56" s="47"/>
      <c r="E56" s="46"/>
      <c r="F56" s="46"/>
      <c r="G56" s="233"/>
      <c r="H56" s="233"/>
      <c r="I56" s="238"/>
      <c r="J56" s="238"/>
      <c r="K56" s="238"/>
      <c r="L56" s="46"/>
      <c r="M56" s="46"/>
    </row>
    <row r="57" spans="1:13" ht="19.5" customHeight="1">
      <c r="A57" s="49"/>
      <c r="B57" s="49"/>
      <c r="C57" s="46"/>
      <c r="D57" s="47"/>
      <c r="E57" s="46"/>
      <c r="F57" s="46"/>
      <c r="G57" s="46"/>
      <c r="H57" s="46"/>
      <c r="I57" s="46"/>
      <c r="J57" s="56"/>
      <c r="K57" s="49"/>
      <c r="L57" s="46"/>
      <c r="M57" s="80"/>
    </row>
    <row r="58" spans="1:13" ht="17.25" customHeight="1">
      <c r="A58" s="233" t="s">
        <v>140</v>
      </c>
      <c r="B58" s="233"/>
      <c r="C58" s="233"/>
      <c r="D58" s="47"/>
      <c r="E58" s="46"/>
      <c r="F58" s="46"/>
      <c r="G58" s="75"/>
      <c r="H58" s="75"/>
      <c r="I58" s="75"/>
      <c r="J58" s="75"/>
      <c r="K58" s="75"/>
      <c r="L58" s="46"/>
      <c r="M58" s="50" t="s">
        <v>57</v>
      </c>
    </row>
    <row r="59" spans="1:13" ht="11.25" customHeight="1">
      <c r="A59" s="49"/>
      <c r="B59" s="49"/>
      <c r="C59" s="46"/>
      <c r="D59" s="47"/>
      <c r="E59" s="46"/>
      <c r="F59" s="46"/>
      <c r="G59" s="46"/>
      <c r="H59" s="46"/>
      <c r="I59" s="46"/>
      <c r="J59" s="56"/>
      <c r="K59" s="49"/>
      <c r="L59" s="46"/>
      <c r="M59" s="46"/>
    </row>
    <row r="60" spans="1:13" ht="21.75" customHeight="1">
      <c r="A60" s="233" t="s">
        <v>141</v>
      </c>
      <c r="B60" s="233"/>
      <c r="C60" s="233"/>
      <c r="D60" s="47"/>
      <c r="E60" s="46"/>
      <c r="F60" s="46"/>
      <c r="G60" s="233"/>
      <c r="H60" s="233"/>
      <c r="I60" s="238"/>
      <c r="J60" s="238"/>
      <c r="K60" s="238"/>
      <c r="L60" s="46"/>
      <c r="M60" s="46"/>
    </row>
    <row r="64" ht="21.75" customHeight="1">
      <c r="A64" s="9" t="s">
        <v>25</v>
      </c>
    </row>
    <row r="66" spans="1:13" ht="31.5" customHeight="1">
      <c r="A66" s="234" t="s">
        <v>26</v>
      </c>
      <c r="B66" s="235"/>
      <c r="C66" s="235"/>
      <c r="D66" s="235"/>
      <c r="E66" s="235"/>
      <c r="F66" s="235"/>
      <c r="G66" s="235"/>
      <c r="H66" s="235"/>
      <c r="I66" s="235"/>
      <c r="J66" s="235"/>
      <c r="K66" s="235"/>
      <c r="L66" s="235"/>
      <c r="M66" s="235"/>
    </row>
    <row r="68" spans="1:13" ht="28.5" customHeight="1">
      <c r="A68" s="234" t="s">
        <v>27</v>
      </c>
      <c r="B68" s="251"/>
      <c r="C68" s="251"/>
      <c r="D68" s="251"/>
      <c r="E68" s="251"/>
      <c r="F68" s="251"/>
      <c r="G68" s="251"/>
      <c r="H68" s="251"/>
      <c r="I68" s="251"/>
      <c r="J68" s="251"/>
      <c r="K68" s="251"/>
      <c r="L68" s="251"/>
      <c r="M68" s="251"/>
    </row>
    <row r="69" spans="1:13" ht="21.75" customHeight="1">
      <c r="A69" s="10" t="s">
        <v>28</v>
      </c>
      <c r="B69" s="245" t="s">
        <v>29</v>
      </c>
      <c r="C69" s="245"/>
      <c r="D69" s="245"/>
      <c r="E69" s="245"/>
      <c r="F69" s="245"/>
      <c r="G69" s="245"/>
      <c r="H69" s="245"/>
      <c r="I69" s="245"/>
      <c r="J69" s="245"/>
      <c r="K69" s="245"/>
      <c r="L69" s="245"/>
      <c r="M69" s="245"/>
    </row>
  </sheetData>
  <sheetProtection/>
  <protectedRanges>
    <protectedRange sqref="B24:C24 E27 B27:C27 B14:C22 E14:H22" name="Range1_1_1"/>
  </protectedRanges>
  <mergeCells count="49">
    <mergeCell ref="B69:M69"/>
    <mergeCell ref="A53:M53"/>
    <mergeCell ref="A56:B56"/>
    <mergeCell ref="G56:K56"/>
    <mergeCell ref="G60:K60"/>
    <mergeCell ref="E27:E29"/>
    <mergeCell ref="A43:A45"/>
    <mergeCell ref="C39:M39"/>
    <mergeCell ref="A68:M68"/>
    <mergeCell ref="A58:C58"/>
    <mergeCell ref="A41:M41"/>
    <mergeCell ref="A60:C60"/>
    <mergeCell ref="A66:M66"/>
    <mergeCell ref="A35:F35"/>
    <mergeCell ref="A25:A26"/>
    <mergeCell ref="B43:B45"/>
    <mergeCell ref="A33:F33"/>
    <mergeCell ref="A37:B37"/>
    <mergeCell ref="A39:B39"/>
    <mergeCell ref="A27:A29"/>
    <mergeCell ref="B27:B29"/>
    <mergeCell ref="C27:C29"/>
    <mergeCell ref="D27:D29"/>
    <mergeCell ref="C12:C13"/>
    <mergeCell ref="A1:M1"/>
    <mergeCell ref="A12:A13"/>
    <mergeCell ref="A3:M3"/>
    <mergeCell ref="A4:C4"/>
    <mergeCell ref="A6:C6"/>
    <mergeCell ref="H12:H13"/>
    <mergeCell ref="M12:M13"/>
    <mergeCell ref="E12:E13"/>
    <mergeCell ref="D25:D26"/>
    <mergeCell ref="E25:E26"/>
    <mergeCell ref="G12:G13"/>
    <mergeCell ref="F12:F13"/>
    <mergeCell ref="H25:J25"/>
    <mergeCell ref="K25:K26"/>
    <mergeCell ref="L25:L26"/>
    <mergeCell ref="C25:C26"/>
    <mergeCell ref="B25:B26"/>
    <mergeCell ref="A8:C8"/>
    <mergeCell ref="A11:M11"/>
    <mergeCell ref="M25:M26"/>
    <mergeCell ref="A10:C10"/>
    <mergeCell ref="D12:D13"/>
    <mergeCell ref="F25:G25"/>
    <mergeCell ref="I12:L12"/>
    <mergeCell ref="B12:B13"/>
  </mergeCells>
  <printOptions/>
  <pageMargins left="1" right="0.5" top="0.5" bottom="0.5" header="0.196850393700787" footer="0.511811023622047"/>
  <pageSetup horizontalDpi="600" verticalDpi="600" orientation="landscape" paperSize="9" scale="59" r:id="rId1"/>
  <rowBreaks count="1" manualBreakCount="1">
    <brk id="39" max="12" man="1"/>
  </rowBreaks>
</worksheet>
</file>

<file path=xl/worksheets/sheet4.xml><?xml version="1.0" encoding="utf-8"?>
<worksheet xmlns="http://schemas.openxmlformats.org/spreadsheetml/2006/main" xmlns:r="http://schemas.openxmlformats.org/officeDocument/2006/relationships">
  <dimension ref="A1:I30"/>
  <sheetViews>
    <sheetView zoomScalePageLayoutView="0" workbookViewId="0" topLeftCell="A1">
      <selection activeCell="A26" sqref="A26"/>
    </sheetView>
  </sheetViews>
  <sheetFormatPr defaultColWidth="9.140625" defaultRowHeight="12.75"/>
  <cols>
    <col min="1" max="1" width="5.57421875" style="0" customWidth="1"/>
    <col min="2" max="2" width="20.421875" style="0" customWidth="1"/>
    <col min="3" max="3" width="16.57421875" style="0" customWidth="1"/>
    <col min="4" max="4" width="13.57421875" style="0" customWidth="1"/>
  </cols>
  <sheetData>
    <row r="1" spans="1:9" ht="23.25">
      <c r="A1" s="252" t="s">
        <v>50</v>
      </c>
      <c r="B1" s="252"/>
      <c r="C1" s="252"/>
      <c r="D1" s="252"/>
      <c r="E1" s="252"/>
      <c r="F1" s="252"/>
      <c r="G1" s="252"/>
      <c r="H1" s="252"/>
      <c r="I1" s="252"/>
    </row>
    <row r="3" ht="12.75">
      <c r="A3" t="s">
        <v>115</v>
      </c>
    </row>
    <row r="4" spans="1:4" ht="12.75">
      <c r="A4" t="s">
        <v>61</v>
      </c>
      <c r="D4" s="3" t="s">
        <v>159</v>
      </c>
    </row>
    <row r="6" spans="1:4" ht="12.75">
      <c r="A6" t="s">
        <v>59</v>
      </c>
      <c r="D6" t="s">
        <v>60</v>
      </c>
    </row>
    <row r="8" spans="1:4" ht="12.75">
      <c r="A8" t="s">
        <v>62</v>
      </c>
      <c r="D8" t="s">
        <v>6</v>
      </c>
    </row>
    <row r="10" spans="1:4" ht="12.75">
      <c r="A10" t="s">
        <v>63</v>
      </c>
      <c r="D10" t="s">
        <v>64</v>
      </c>
    </row>
    <row r="11" ht="12.75">
      <c r="A11" t="s">
        <v>151</v>
      </c>
    </row>
    <row r="12" spans="1:9" ht="25.5">
      <c r="A12" s="159" t="s">
        <v>93</v>
      </c>
      <c r="B12" s="159" t="s">
        <v>95</v>
      </c>
      <c r="C12" s="159" t="s">
        <v>96</v>
      </c>
      <c r="D12" s="159" t="s">
        <v>105</v>
      </c>
      <c r="E12" s="159" t="s">
        <v>107</v>
      </c>
      <c r="F12" s="159" t="s">
        <v>106</v>
      </c>
      <c r="G12" s="159" t="s">
        <v>109</v>
      </c>
      <c r="H12" s="159" t="s">
        <v>108</v>
      </c>
      <c r="I12" s="160" t="s">
        <v>114</v>
      </c>
    </row>
    <row r="13" spans="1:9" ht="12.75">
      <c r="A13" s="158"/>
      <c r="B13" s="158"/>
      <c r="C13" s="158"/>
      <c r="D13" s="158"/>
      <c r="E13" s="158"/>
      <c r="F13" s="158"/>
      <c r="G13" s="158"/>
      <c r="H13" s="158"/>
      <c r="I13" s="158"/>
    </row>
    <row r="14" spans="1:9" ht="19.5" customHeight="1">
      <c r="A14" s="180">
        <v>1</v>
      </c>
      <c r="B14" s="176" t="s">
        <v>131</v>
      </c>
      <c r="C14" s="176" t="s">
        <v>132</v>
      </c>
      <c r="D14" s="177">
        <v>110041812294</v>
      </c>
      <c r="E14" s="176">
        <v>58600</v>
      </c>
      <c r="F14" s="176">
        <v>19924</v>
      </c>
      <c r="G14" s="176">
        <v>527</v>
      </c>
      <c r="H14" s="176">
        <v>738</v>
      </c>
      <c r="I14" s="176"/>
    </row>
    <row r="15" spans="1:9" ht="19.5" customHeight="1">
      <c r="A15" s="180">
        <v>2</v>
      </c>
      <c r="B15" s="176" t="s">
        <v>135</v>
      </c>
      <c r="C15" s="176" t="s">
        <v>71</v>
      </c>
      <c r="D15" s="177">
        <v>111004269815</v>
      </c>
      <c r="E15" s="176">
        <v>55200</v>
      </c>
      <c r="F15" s="176">
        <v>18768</v>
      </c>
      <c r="G15" s="176">
        <v>497</v>
      </c>
      <c r="H15" s="176">
        <v>696</v>
      </c>
      <c r="I15" s="176"/>
    </row>
    <row r="16" spans="1:9" ht="19.5" customHeight="1">
      <c r="A16" s="180">
        <v>3</v>
      </c>
      <c r="B16" s="176" t="s">
        <v>119</v>
      </c>
      <c r="C16" s="176" t="s">
        <v>75</v>
      </c>
      <c r="D16" s="177">
        <v>110061969791</v>
      </c>
      <c r="E16" s="176">
        <v>64100</v>
      </c>
      <c r="F16" s="176">
        <v>64100</v>
      </c>
      <c r="G16" s="176">
        <v>577</v>
      </c>
      <c r="H16" s="176">
        <v>807</v>
      </c>
      <c r="I16" s="176"/>
    </row>
    <row r="17" spans="1:9" ht="19.5" customHeight="1">
      <c r="A17" s="180">
        <v>4</v>
      </c>
      <c r="B17" s="176" t="s">
        <v>80</v>
      </c>
      <c r="C17" s="176" t="s">
        <v>81</v>
      </c>
      <c r="D17" s="177">
        <v>110091945920</v>
      </c>
      <c r="E17" s="176">
        <v>60400</v>
      </c>
      <c r="F17" s="176">
        <v>20536</v>
      </c>
      <c r="G17" s="176">
        <v>544</v>
      </c>
      <c r="H17" s="176">
        <v>762</v>
      </c>
      <c r="I17" s="176"/>
    </row>
    <row r="18" spans="1:9" ht="19.5" customHeight="1">
      <c r="A18" s="180">
        <v>5</v>
      </c>
      <c r="B18" s="176" t="s">
        <v>87</v>
      </c>
      <c r="C18" s="176" t="s">
        <v>88</v>
      </c>
      <c r="D18" s="177">
        <v>110095908553</v>
      </c>
      <c r="E18" s="176">
        <v>42300</v>
      </c>
      <c r="F18" s="176">
        <v>14382</v>
      </c>
      <c r="G18" s="176">
        <v>381</v>
      </c>
      <c r="H18" s="176">
        <v>534</v>
      </c>
      <c r="I18" s="176"/>
    </row>
    <row r="19" spans="1:9" ht="19.5" customHeight="1">
      <c r="A19" s="180">
        <v>6</v>
      </c>
      <c r="B19" s="176" t="s">
        <v>116</v>
      </c>
      <c r="C19" s="176" t="s">
        <v>92</v>
      </c>
      <c r="D19" s="177">
        <v>110112447153</v>
      </c>
      <c r="E19" s="176">
        <v>23100</v>
      </c>
      <c r="F19" s="176">
        <v>7854</v>
      </c>
      <c r="G19" s="176">
        <v>208</v>
      </c>
      <c r="H19" s="176">
        <v>291</v>
      </c>
      <c r="I19" s="176"/>
    </row>
    <row r="20" spans="1:9" ht="19.5" customHeight="1">
      <c r="A20" s="180">
        <v>7</v>
      </c>
      <c r="B20" s="176" t="s">
        <v>137</v>
      </c>
      <c r="C20" s="176" t="s">
        <v>83</v>
      </c>
      <c r="D20" s="177">
        <v>110115463643</v>
      </c>
      <c r="E20" s="176">
        <v>37600</v>
      </c>
      <c r="F20" s="176">
        <v>12784</v>
      </c>
      <c r="G20" s="176">
        <v>338</v>
      </c>
      <c r="H20" s="176">
        <v>474</v>
      </c>
      <c r="I20" s="176"/>
    </row>
    <row r="21" spans="1:9" ht="19.5" customHeight="1">
      <c r="A21" s="180">
        <v>8</v>
      </c>
      <c r="B21" s="176" t="s">
        <v>150</v>
      </c>
      <c r="C21" s="176" t="s">
        <v>73</v>
      </c>
      <c r="D21" s="177">
        <v>110041378071</v>
      </c>
      <c r="E21" s="176">
        <v>70000</v>
      </c>
      <c r="F21" s="176">
        <v>23800</v>
      </c>
      <c r="G21" s="176">
        <v>630</v>
      </c>
      <c r="H21" s="176">
        <v>882</v>
      </c>
      <c r="I21" s="176"/>
    </row>
    <row r="22" spans="1:9" ht="19.5" customHeight="1">
      <c r="A22" s="180">
        <v>9</v>
      </c>
      <c r="B22" s="176" t="s">
        <v>149</v>
      </c>
      <c r="C22" s="176" t="s">
        <v>83</v>
      </c>
      <c r="D22" s="177">
        <v>110027790926</v>
      </c>
      <c r="E22" s="176">
        <v>42300</v>
      </c>
      <c r="F22" s="176">
        <v>14382</v>
      </c>
      <c r="G22" s="176">
        <v>381</v>
      </c>
      <c r="H22" s="176">
        <v>534</v>
      </c>
      <c r="I22" s="176"/>
    </row>
    <row r="23" spans="1:9" ht="19.5" customHeight="1">
      <c r="A23" s="181"/>
      <c r="B23" s="178" t="s">
        <v>68</v>
      </c>
      <c r="C23" s="178"/>
      <c r="D23" s="179"/>
      <c r="E23" s="178"/>
      <c r="F23" s="178"/>
      <c r="G23" s="178">
        <f>SUM(G14:G22)</f>
        <v>4083</v>
      </c>
      <c r="H23" s="178">
        <f>SUM(H14:H22)</f>
        <v>5718</v>
      </c>
      <c r="I23" s="178">
        <f>SUM(G23:H23)</f>
        <v>9801</v>
      </c>
    </row>
    <row r="25" ht="15">
      <c r="A25" s="133" t="s">
        <v>160</v>
      </c>
    </row>
    <row r="30" ht="12.75">
      <c r="I30" s="161" t="s">
        <v>57</v>
      </c>
    </row>
  </sheetData>
  <sheetProtection/>
  <mergeCells count="1">
    <mergeCell ref="A1:I1"/>
  </mergeCells>
  <printOptions/>
  <pageMargins left="0.7" right="0.7" top="0.75" bottom="0.75" header="0.3" footer="0.3"/>
  <pageSetup horizontalDpi="600" verticalDpi="600" orientation="portrait" scale="90" r:id="rId1"/>
  <colBreaks count="1" manualBreakCount="1">
    <brk id="9" max="65535" man="1"/>
  </colBreaks>
</worksheet>
</file>

<file path=xl/worksheets/sheet5.xml><?xml version="1.0" encoding="utf-8"?>
<worksheet xmlns="http://schemas.openxmlformats.org/spreadsheetml/2006/main" xmlns:r="http://schemas.openxmlformats.org/officeDocument/2006/relationships">
  <dimension ref="A1:N32"/>
  <sheetViews>
    <sheetView zoomScalePageLayoutView="0" workbookViewId="0" topLeftCell="A1">
      <selection activeCell="D2" sqref="D2"/>
    </sheetView>
  </sheetViews>
  <sheetFormatPr defaultColWidth="9.140625" defaultRowHeight="12.75"/>
  <cols>
    <col min="1" max="1" width="7.8515625" style="0" customWidth="1"/>
    <col min="2" max="2" width="18.57421875" style="0" customWidth="1"/>
    <col min="3" max="3" width="11.8515625" style="0" customWidth="1"/>
    <col min="4" max="4" width="14.7109375" style="0" customWidth="1"/>
    <col min="5" max="5" width="8.28125" style="0" customWidth="1"/>
    <col min="7" max="7" width="11.28125" style="0" customWidth="1"/>
    <col min="8" max="8" width="11.140625" style="0" customWidth="1"/>
    <col min="9" max="9" width="7.8515625" style="0" customWidth="1"/>
    <col min="10" max="10" width="10.140625" style="0" customWidth="1"/>
    <col min="11" max="11" width="9.8515625" style="0" customWidth="1"/>
    <col min="12" max="12" width="11.140625" style="0" customWidth="1"/>
    <col min="13" max="13" width="10.421875" style="0" customWidth="1"/>
    <col min="14" max="14" width="9.7109375" style="0" customWidth="1"/>
  </cols>
  <sheetData>
    <row r="1" spans="1:14" ht="33" customHeight="1">
      <c r="A1" s="254" t="s">
        <v>181</v>
      </c>
      <c r="B1" s="254"/>
      <c r="C1" s="254"/>
      <c r="D1" s="254"/>
      <c r="E1" s="254"/>
      <c r="F1" s="254"/>
      <c r="G1" s="254"/>
      <c r="H1" s="254"/>
      <c r="I1" s="254"/>
      <c r="J1" s="254"/>
      <c r="K1" s="254"/>
      <c r="L1" s="254"/>
      <c r="M1" s="254"/>
      <c r="N1" s="254"/>
    </row>
    <row r="2" spans="1:4" ht="24" customHeight="1">
      <c r="A2" s="182" t="s">
        <v>161</v>
      </c>
      <c r="B2" s="183"/>
      <c r="D2" s="187">
        <v>44713</v>
      </c>
    </row>
    <row r="3" spans="1:2" ht="13.5" customHeight="1">
      <c r="A3" s="183"/>
      <c r="B3" s="183"/>
    </row>
    <row r="4" spans="1:14" ht="23.25" customHeight="1">
      <c r="A4" s="255" t="s">
        <v>162</v>
      </c>
      <c r="B4" s="255" t="s">
        <v>163</v>
      </c>
      <c r="C4" s="255" t="s">
        <v>164</v>
      </c>
      <c r="D4" s="255" t="s">
        <v>165</v>
      </c>
      <c r="E4" s="257" t="s">
        <v>166</v>
      </c>
      <c r="F4" s="258"/>
      <c r="G4" s="257" t="s">
        <v>167</v>
      </c>
      <c r="H4" s="258"/>
      <c r="I4" s="259" t="s">
        <v>168</v>
      </c>
      <c r="J4" s="260"/>
      <c r="K4" s="260"/>
      <c r="L4" s="260"/>
      <c r="M4" s="261"/>
      <c r="N4" s="255" t="s">
        <v>169</v>
      </c>
    </row>
    <row r="5" spans="1:14" ht="38.25">
      <c r="A5" s="256"/>
      <c r="B5" s="256"/>
      <c r="C5" s="256"/>
      <c r="D5" s="256"/>
      <c r="E5" s="106" t="s">
        <v>170</v>
      </c>
      <c r="F5" s="106" t="s">
        <v>171</v>
      </c>
      <c r="G5" s="106" t="s">
        <v>172</v>
      </c>
      <c r="H5" s="106" t="s">
        <v>173</v>
      </c>
      <c r="I5" s="106" t="s">
        <v>174</v>
      </c>
      <c r="J5" s="106" t="s">
        <v>175</v>
      </c>
      <c r="K5" s="106" t="s">
        <v>176</v>
      </c>
      <c r="L5" s="106" t="s">
        <v>177</v>
      </c>
      <c r="M5" s="106" t="s">
        <v>178</v>
      </c>
      <c r="N5" s="256"/>
    </row>
    <row r="6" spans="1:14" ht="12.75">
      <c r="A6" s="158"/>
      <c r="B6" s="158"/>
      <c r="C6" s="158"/>
      <c r="D6" s="158"/>
      <c r="E6" s="158"/>
      <c r="F6" s="158"/>
      <c r="G6" s="158"/>
      <c r="H6" s="158"/>
      <c r="I6" s="158"/>
      <c r="J6" s="158"/>
      <c r="K6" s="158"/>
      <c r="L6" s="158"/>
      <c r="M6" s="158"/>
      <c r="N6" s="158"/>
    </row>
    <row r="7" spans="1:14" ht="12.75">
      <c r="A7" s="158"/>
      <c r="B7" s="158"/>
      <c r="C7" s="158"/>
      <c r="D7" s="158"/>
      <c r="E7" s="158"/>
      <c r="F7" s="158"/>
      <c r="G7" s="158"/>
      <c r="H7" s="158"/>
      <c r="I7" s="158"/>
      <c r="J7" s="158"/>
      <c r="K7" s="158"/>
      <c r="L7" s="158"/>
      <c r="M7" s="158"/>
      <c r="N7" s="158"/>
    </row>
    <row r="8" spans="1:14" ht="12.75">
      <c r="A8" s="158"/>
      <c r="B8" s="158"/>
      <c r="C8" s="158"/>
      <c r="D8" s="158"/>
      <c r="E8" s="158"/>
      <c r="F8" s="158"/>
      <c r="G8" s="158"/>
      <c r="H8" s="158"/>
      <c r="I8" s="158"/>
      <c r="J8" s="158"/>
      <c r="K8" s="158"/>
      <c r="L8" s="158"/>
      <c r="M8" s="158"/>
      <c r="N8" s="158"/>
    </row>
    <row r="9" spans="1:14" ht="12.75">
      <c r="A9" s="158"/>
      <c r="B9" s="158"/>
      <c r="C9" s="158"/>
      <c r="D9" s="158"/>
      <c r="E9" s="158"/>
      <c r="F9" s="158"/>
      <c r="G9" s="158"/>
      <c r="H9" s="158"/>
      <c r="I9" s="158"/>
      <c r="J9" s="158"/>
      <c r="K9" s="158"/>
      <c r="L9" s="158"/>
      <c r="M9" s="158"/>
      <c r="N9" s="158"/>
    </row>
    <row r="10" spans="1:14" ht="12.75">
      <c r="A10" s="158"/>
      <c r="B10" s="158"/>
      <c r="C10" s="158"/>
      <c r="D10" s="158"/>
      <c r="E10" s="158"/>
      <c r="F10" s="158"/>
      <c r="G10" s="158"/>
      <c r="H10" s="158"/>
      <c r="I10" s="158"/>
      <c r="J10" s="158"/>
      <c r="K10" s="158"/>
      <c r="L10" s="158"/>
      <c r="M10" s="158"/>
      <c r="N10" s="158"/>
    </row>
    <row r="11" spans="1:14" ht="12.75">
      <c r="A11" s="158"/>
      <c r="B11" s="158"/>
      <c r="C11" s="158"/>
      <c r="D11" s="158"/>
      <c r="E11" s="158"/>
      <c r="F11" s="158"/>
      <c r="G11" s="158"/>
      <c r="H11" s="158"/>
      <c r="I11" s="158"/>
      <c r="J11" s="158"/>
      <c r="K11" s="158"/>
      <c r="L11" s="158"/>
      <c r="M11" s="158"/>
      <c r="N11" s="158"/>
    </row>
    <row r="12" spans="1:14" ht="12.75">
      <c r="A12" s="158"/>
      <c r="B12" s="158"/>
      <c r="C12" s="158"/>
      <c r="D12" s="158"/>
      <c r="E12" s="158"/>
      <c r="F12" s="158"/>
      <c r="G12" s="158"/>
      <c r="H12" s="158"/>
      <c r="I12" s="158"/>
      <c r="J12" s="158"/>
      <c r="K12" s="158"/>
      <c r="L12" s="158"/>
      <c r="M12" s="158"/>
      <c r="N12" s="158"/>
    </row>
    <row r="13" spans="1:14" ht="12.75">
      <c r="A13" s="158"/>
      <c r="B13" s="158"/>
      <c r="C13" s="158"/>
      <c r="D13" s="158"/>
      <c r="E13" s="158"/>
      <c r="F13" s="158"/>
      <c r="G13" s="158"/>
      <c r="H13" s="158"/>
      <c r="I13" s="158"/>
      <c r="J13" s="158"/>
      <c r="K13" s="158"/>
      <c r="L13" s="158"/>
      <c r="M13" s="158"/>
      <c r="N13" s="158"/>
    </row>
    <row r="14" spans="1:14" ht="12.75">
      <c r="A14" s="158"/>
      <c r="B14" s="158"/>
      <c r="C14" s="158"/>
      <c r="D14" s="158"/>
      <c r="E14" s="158"/>
      <c r="F14" s="158"/>
      <c r="G14" s="158"/>
      <c r="H14" s="158"/>
      <c r="I14" s="158"/>
      <c r="J14" s="158"/>
      <c r="K14" s="158"/>
      <c r="L14" s="158"/>
      <c r="M14" s="158"/>
      <c r="N14" s="158"/>
    </row>
    <row r="15" spans="1:14" ht="12.75">
      <c r="A15" s="158"/>
      <c r="B15" s="158"/>
      <c r="C15" s="158"/>
      <c r="D15" s="158"/>
      <c r="E15" s="158"/>
      <c r="F15" s="158"/>
      <c r="G15" s="158"/>
      <c r="H15" s="158"/>
      <c r="I15" s="158"/>
      <c r="J15" s="158"/>
      <c r="K15" s="158"/>
      <c r="L15" s="158"/>
      <c r="M15" s="158"/>
      <c r="N15" s="158"/>
    </row>
    <row r="16" spans="1:14" ht="12.75">
      <c r="A16" s="158"/>
      <c r="B16" s="158"/>
      <c r="C16" s="158"/>
      <c r="D16" s="158"/>
      <c r="E16" s="158"/>
      <c r="F16" s="158"/>
      <c r="G16" s="158"/>
      <c r="H16" s="158"/>
      <c r="I16" s="158"/>
      <c r="J16" s="158"/>
      <c r="K16" s="158"/>
      <c r="L16" s="158"/>
      <c r="M16" s="158"/>
      <c r="N16" s="158"/>
    </row>
    <row r="17" spans="1:14" ht="12.75">
      <c r="A17" s="158"/>
      <c r="B17" s="158"/>
      <c r="C17" s="158"/>
      <c r="D17" s="158"/>
      <c r="E17" s="158"/>
      <c r="F17" s="158"/>
      <c r="G17" s="158"/>
      <c r="H17" s="158"/>
      <c r="I17" s="158"/>
      <c r="J17" s="158"/>
      <c r="K17" s="158"/>
      <c r="L17" s="158"/>
      <c r="M17" s="158"/>
      <c r="N17" s="158"/>
    </row>
    <row r="18" spans="1:14" ht="12.75">
      <c r="A18" s="158"/>
      <c r="B18" s="158"/>
      <c r="C18" s="158"/>
      <c r="D18" s="158"/>
      <c r="E18" s="158"/>
      <c r="F18" s="158"/>
      <c r="G18" s="158"/>
      <c r="H18" s="158"/>
      <c r="I18" s="158"/>
      <c r="J18" s="158"/>
      <c r="K18" s="158"/>
      <c r="L18" s="158"/>
      <c r="M18" s="158"/>
      <c r="N18" s="158"/>
    </row>
    <row r="19" spans="1:14" ht="12.75">
      <c r="A19" s="158"/>
      <c r="B19" s="158"/>
      <c r="C19" s="158"/>
      <c r="D19" s="158"/>
      <c r="E19" s="158"/>
      <c r="F19" s="158"/>
      <c r="G19" s="158"/>
      <c r="H19" s="158"/>
      <c r="I19" s="158"/>
      <c r="J19" s="158"/>
      <c r="K19" s="158"/>
      <c r="L19" s="158"/>
      <c r="M19" s="158"/>
      <c r="N19" s="158"/>
    </row>
    <row r="20" spans="1:14" ht="12.75">
      <c r="A20" s="158"/>
      <c r="B20" s="158"/>
      <c r="C20" s="158"/>
      <c r="D20" s="158"/>
      <c r="E20" s="158"/>
      <c r="F20" s="158"/>
      <c r="G20" s="158"/>
      <c r="H20" s="158"/>
      <c r="I20" s="158"/>
      <c r="J20" s="158"/>
      <c r="K20" s="158"/>
      <c r="L20" s="158"/>
      <c r="M20" s="158"/>
      <c r="N20" s="158"/>
    </row>
    <row r="21" spans="1:14" ht="12.75">
      <c r="A21" s="158"/>
      <c r="B21" s="158"/>
      <c r="C21" s="158"/>
      <c r="D21" s="158"/>
      <c r="E21" s="158"/>
      <c r="F21" s="158"/>
      <c r="G21" s="158"/>
      <c r="H21" s="158"/>
      <c r="I21" s="158"/>
      <c r="J21" s="158"/>
      <c r="K21" s="158"/>
      <c r="L21" s="158"/>
      <c r="M21" s="158"/>
      <c r="N21" s="158"/>
    </row>
    <row r="22" spans="1:14" ht="12.75">
      <c r="A22" s="158"/>
      <c r="B22" s="158"/>
      <c r="C22" s="158"/>
      <c r="D22" s="158"/>
      <c r="E22" s="158"/>
      <c r="F22" s="158"/>
      <c r="G22" s="158"/>
      <c r="H22" s="158"/>
      <c r="I22" s="158"/>
      <c r="J22" s="158"/>
      <c r="K22" s="158"/>
      <c r="L22" s="158"/>
      <c r="M22" s="158"/>
      <c r="N22" s="158"/>
    </row>
    <row r="23" spans="1:14" ht="12.75">
      <c r="A23" s="158"/>
      <c r="B23" s="158"/>
      <c r="C23" s="158"/>
      <c r="D23" s="158"/>
      <c r="E23" s="158"/>
      <c r="F23" s="158"/>
      <c r="G23" s="158"/>
      <c r="H23" s="158"/>
      <c r="I23" s="158"/>
      <c r="J23" s="158"/>
      <c r="K23" s="158"/>
      <c r="L23" s="158"/>
      <c r="M23" s="158"/>
      <c r="N23" s="158"/>
    </row>
    <row r="24" spans="1:14" ht="12.75">
      <c r="A24" s="158"/>
      <c r="B24" s="158"/>
      <c r="C24" s="158"/>
      <c r="D24" s="158"/>
      <c r="E24" s="158"/>
      <c r="F24" s="158"/>
      <c r="G24" s="158"/>
      <c r="H24" s="158"/>
      <c r="I24" s="158"/>
      <c r="J24" s="158"/>
      <c r="K24" s="158"/>
      <c r="L24" s="158"/>
      <c r="M24" s="158"/>
      <c r="N24" s="158"/>
    </row>
    <row r="25" spans="1:14" ht="12.75">
      <c r="A25" s="158"/>
      <c r="B25" s="158"/>
      <c r="C25" s="158"/>
      <c r="D25" s="158"/>
      <c r="E25" s="158"/>
      <c r="F25" s="158"/>
      <c r="G25" s="158"/>
      <c r="H25" s="158"/>
      <c r="I25" s="158"/>
      <c r="J25" s="158"/>
      <c r="K25" s="158"/>
      <c r="L25" s="158"/>
      <c r="M25" s="158"/>
      <c r="N25" s="158"/>
    </row>
    <row r="26" spans="1:14" ht="12.75">
      <c r="A26" s="158"/>
      <c r="B26" s="158"/>
      <c r="C26" s="158"/>
      <c r="D26" s="158"/>
      <c r="E26" s="158"/>
      <c r="F26" s="158"/>
      <c r="G26" s="158"/>
      <c r="H26" s="158"/>
      <c r="I26" s="158"/>
      <c r="J26" s="158"/>
      <c r="K26" s="158"/>
      <c r="L26" s="158"/>
      <c r="M26" s="158"/>
      <c r="N26" s="158"/>
    </row>
    <row r="27" spans="1:14" ht="15">
      <c r="A27" s="184"/>
      <c r="B27" s="184"/>
      <c r="C27" s="184"/>
      <c r="D27" s="185" t="s">
        <v>154</v>
      </c>
      <c r="E27" s="184"/>
      <c r="F27" s="184"/>
      <c r="G27" s="184">
        <f>SUM(G6:G26)</f>
        <v>0</v>
      </c>
      <c r="H27" s="184">
        <f>SUM(H6:H26)</f>
        <v>0</v>
      </c>
      <c r="I27" s="184"/>
      <c r="J27" s="184"/>
      <c r="K27" s="184"/>
      <c r="L27" s="184"/>
      <c r="M27" s="184"/>
      <c r="N27" s="184"/>
    </row>
    <row r="29" spans="1:14" ht="44.25" customHeight="1">
      <c r="A29" s="253" t="s">
        <v>179</v>
      </c>
      <c r="B29" s="253"/>
      <c r="C29" s="253"/>
      <c r="D29" s="253"/>
      <c r="E29" s="253"/>
      <c r="F29" s="253"/>
      <c r="G29" s="253"/>
      <c r="H29" s="253"/>
      <c r="I29" s="253"/>
      <c r="J29" s="253"/>
      <c r="K29" s="253"/>
      <c r="L29" s="253"/>
      <c r="M29" s="253"/>
      <c r="N29" s="253"/>
    </row>
    <row r="32" ht="15">
      <c r="L32" s="186" t="s">
        <v>180</v>
      </c>
    </row>
  </sheetData>
  <sheetProtection/>
  <mergeCells count="10">
    <mergeCell ref="A29:N29"/>
    <mergeCell ref="A1:N1"/>
    <mergeCell ref="A4:A5"/>
    <mergeCell ref="B4:B5"/>
    <mergeCell ref="C4:C5"/>
    <mergeCell ref="D4:D5"/>
    <mergeCell ref="E4:F4"/>
    <mergeCell ref="G4:H4"/>
    <mergeCell ref="I4:M4"/>
    <mergeCell ref="N4:N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39gtc</dc:creator>
  <cp:keywords/>
  <dc:description/>
  <cp:lastModifiedBy>KV4</cp:lastModifiedBy>
  <cp:lastPrinted>2022-08-23T06:36:14Z</cp:lastPrinted>
  <dcterms:created xsi:type="dcterms:W3CDTF">2011-07-02T04:42:12Z</dcterms:created>
  <dcterms:modified xsi:type="dcterms:W3CDTF">2022-09-08T09:54:35Z</dcterms:modified>
  <cp:category/>
  <cp:version/>
  <cp:contentType/>
  <cp:contentStatus/>
</cp:coreProperties>
</file>